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ia\OneDrive\Работен плот\"/>
    </mc:Choice>
  </mc:AlternateContent>
  <bookViews>
    <workbookView xWindow="480" yWindow="30" windowWidth="22995" windowHeight="100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59" i="1" l="1"/>
  <c r="H59" i="1"/>
  <c r="C59" i="1" l="1"/>
  <c r="I47" i="1" l="1"/>
  <c r="I44" i="1"/>
  <c r="N14" i="1" l="1"/>
  <c r="O14" i="1"/>
  <c r="S14" i="1"/>
  <c r="T14" i="1"/>
  <c r="N15" i="1"/>
  <c r="O15" i="1"/>
  <c r="N16" i="1"/>
  <c r="P16" i="1" s="1"/>
  <c r="O16" i="1"/>
  <c r="Q16" i="1" s="1"/>
  <c r="T16" i="1" l="1"/>
  <c r="S16" i="1"/>
  <c r="Q55" i="1"/>
  <c r="Y61" i="1" l="1"/>
  <c r="S32" i="1"/>
  <c r="S56" i="1"/>
  <c r="S31" i="1"/>
  <c r="S52" i="1"/>
  <c r="S3" i="1"/>
  <c r="O35" i="1"/>
  <c r="N35" i="1"/>
  <c r="O34" i="1"/>
  <c r="N34" i="1"/>
  <c r="N33" i="1"/>
  <c r="O32" i="1"/>
  <c r="N32" i="1"/>
  <c r="N31" i="1"/>
  <c r="O30" i="1"/>
  <c r="N30" i="1"/>
  <c r="N29" i="1"/>
  <c r="O28" i="1"/>
  <c r="N28" i="1"/>
  <c r="N27" i="1"/>
  <c r="O26" i="1"/>
  <c r="N26" i="1"/>
  <c r="P26" i="1" s="1"/>
  <c r="O25" i="1"/>
  <c r="N25" i="1"/>
  <c r="N24" i="1"/>
  <c r="O23" i="1"/>
  <c r="N23" i="1"/>
  <c r="N22" i="1"/>
  <c r="N21" i="1"/>
  <c r="N20" i="1"/>
  <c r="O19" i="1"/>
  <c r="N19" i="1"/>
  <c r="Q26" i="1" l="1"/>
  <c r="T32" i="1"/>
  <c r="T31" i="1"/>
  <c r="Q58" i="1"/>
  <c r="T58" i="1" s="1"/>
  <c r="P58" i="1"/>
  <c r="S58" i="1" s="1"/>
  <c r="T56" i="1"/>
  <c r="P56" i="1"/>
  <c r="O55" i="1"/>
  <c r="Q52" i="1"/>
  <c r="T52" i="1" s="1"/>
  <c r="N52" i="1"/>
  <c r="I52" i="1"/>
  <c r="O52" i="1" s="1"/>
  <c r="N51" i="1"/>
  <c r="P51" i="1" s="1"/>
  <c r="S51" i="1" s="1"/>
  <c r="I51" i="1"/>
  <c r="O51" i="1" s="1"/>
  <c r="Q51" i="1" s="1"/>
  <c r="N50" i="1"/>
  <c r="O50" i="1" s="1"/>
  <c r="I50" i="1"/>
  <c r="Q59" i="1" l="1"/>
  <c r="Q61" i="1" s="1"/>
  <c r="O59" i="1"/>
  <c r="S59" i="1"/>
  <c r="I59" i="1"/>
  <c r="P59" i="1"/>
  <c r="T51" i="1"/>
  <c r="T59" i="1" s="1"/>
  <c r="N9" i="1"/>
  <c r="N8" i="1"/>
  <c r="N5" i="1"/>
  <c r="N4" i="1"/>
  <c r="N59" i="1" s="1"/>
  <c r="T61" i="1" l="1"/>
</calcChain>
</file>

<file path=xl/sharedStrings.xml><?xml version="1.0" encoding="utf-8"?>
<sst xmlns="http://schemas.openxmlformats.org/spreadsheetml/2006/main" count="502" uniqueCount="229">
  <si>
    <t>Номер</t>
  </si>
  <si>
    <t>Процедура</t>
  </si>
  <si>
    <t>Бюджет по процедурата (лева)</t>
  </si>
  <si>
    <t>Регистър на подадените проектни предложения към Стратегията за ВОМР на сдружение "МИГ Харманли" и тяхното състояние и движение</t>
  </si>
  <si>
    <t>Рег. № на проектното предложение в ИСУН 2020</t>
  </si>
  <si>
    <t>Наименование на проектното предложение</t>
  </si>
  <si>
    <t>Кандидат</t>
  </si>
  <si>
    <t xml:space="preserve">Дата на подаване </t>
  </si>
  <si>
    <t>Обща заявена стойност на разходите по проекта (лева)</t>
  </si>
  <si>
    <t>Заявена стойност на БФП (лева)</t>
  </si>
  <si>
    <t>% на заявената помощ</t>
  </si>
  <si>
    <t>% на одобрената помощ</t>
  </si>
  <si>
    <t>Точки от ТФО</t>
  </si>
  <si>
    <t>Договор за БФП №</t>
  </si>
  <si>
    <t>Статус (регистрирано, оттеглено, етап на оценка, одбрено от МИГ, неодобрено от МИГ, друго)</t>
  </si>
  <si>
    <t>Одобрен общ размер на разходите по проектното предложение от МИГ (лева)</t>
  </si>
  <si>
    <t>Одобрена и предложена за финансиране субсидия от МИГ (лева)</t>
  </si>
  <si>
    <t>Одобрени за финансиране разходи по проектното предложение от ДФЗ (лева)</t>
  </si>
  <si>
    <t>Одобрена стойност на БФП от ДФЗ (лева)</t>
  </si>
  <si>
    <t>Стойност на БФП по договор (лева)</t>
  </si>
  <si>
    <t xml:space="preserve">Стойност на БФП след Анекс 1 към договор </t>
  </si>
  <si>
    <t xml:space="preserve">Стойност на БФП след Анекс 2 към договор </t>
  </si>
  <si>
    <t>Изплатена субсидия</t>
  </si>
  <si>
    <t>BG06RDNP001-19.011-S1 - Подмярка 4.1 - Инвестиции в земеделски стопанства</t>
  </si>
  <si>
    <t>BG06RDNP001-19.011-0001</t>
  </si>
  <si>
    <t>BG06RDNP001-19.011-0002</t>
  </si>
  <si>
    <t>BG06RDNP001-19.011-0003</t>
  </si>
  <si>
    <t>BG06RDNP001-19.011-0004</t>
  </si>
  <si>
    <t>BG06RDNP001-19.011-0005</t>
  </si>
  <si>
    <t>BG06RDNP001-19.011-0006</t>
  </si>
  <si>
    <t>BG06RDNP001-19.011-0007</t>
  </si>
  <si>
    <t>Модернизация на земеделско стопанство за производство на зеленчукови и зърнено – житни култури</t>
  </si>
  <si>
    <t>Модернизиране на земеделско стопанство, чрез закупуване на нова техника</t>
  </si>
  <si>
    <t>Покупка на техника за нуждите на животновъдното стопанство</t>
  </si>
  <si>
    <t>Модернизация за биологично стопанство за зеленчуци</t>
  </si>
  <si>
    <t>Модернизация на земеделското стопанство на ЗП Деян Тончев Точев чрез закупуване на прикачен инвентар</t>
  </si>
  <si>
    <t>Закупуване на земеделска техника за нуждите на стопанството</t>
  </si>
  <si>
    <t>ЗП Станислав Антонов Манолов</t>
  </si>
  <si>
    <t>ЗП Георги Петров Георгиев</t>
  </si>
  <si>
    <t>ЗП Гергана Господинова Боразова</t>
  </si>
  <si>
    <t>Сакар Мийт ЕООД</t>
  </si>
  <si>
    <t>ЗП Пламен Недялков Николов</t>
  </si>
  <si>
    <t>Лин ООД</t>
  </si>
  <si>
    <t>ЗП Деян Тончев Точев</t>
  </si>
  <si>
    <t>Оттеглено ПП</t>
  </si>
  <si>
    <t>×</t>
  </si>
  <si>
    <t>BG06RDNP001-19.011-0001-С01/2019г. от 04.09.2019г.</t>
  </si>
  <si>
    <t>BG06RDNP001-19.013-001</t>
  </si>
  <si>
    <t>BG06RDNP001-19.013-002</t>
  </si>
  <si>
    <t>BG06RDNP001-19.013-003</t>
  </si>
  <si>
    <t>BG06RDNP001-19.045-001</t>
  </si>
  <si>
    <t>BG06RDNP001-19.045-002</t>
  </si>
  <si>
    <t>BG06RDNP001-19.045-003</t>
  </si>
  <si>
    <t>BG06RDNP001-19.045-004</t>
  </si>
  <si>
    <t>BG06RDNP001-19.045-005</t>
  </si>
  <si>
    <t>BG06RDNP001-19.045-006</t>
  </si>
  <si>
    <t>BG06RDNP001-19.045-007</t>
  </si>
  <si>
    <t>BG06RDNP001-19.045-008</t>
  </si>
  <si>
    <t>BG06RDNP001-19.045-009</t>
  </si>
  <si>
    <t>BG06RDNP001-19.045-010</t>
  </si>
  <si>
    <t>BG06RDNP001-19.045-011</t>
  </si>
  <si>
    <t>BG06RDNP001-19.045-012</t>
  </si>
  <si>
    <t>BG06RDNP001-19.045-013</t>
  </si>
  <si>
    <t>BG06RDNP001-19.045-014</t>
  </si>
  <si>
    <t>BG06RDNP001-19.045-015</t>
  </si>
  <si>
    <t>BG06RDNP001-19.045-016</t>
  </si>
  <si>
    <t>BG06RDNP001-19.045-017</t>
  </si>
  <si>
    <t>BG06RDNP001-19.045-018</t>
  </si>
  <si>
    <t>Повишаване на конкурентноспособността на "Павлови" ЕООД чрез закупуване на нови машини и оборудване</t>
  </si>
  <si>
    <t>Разширяване на дейността на "Дар Транс" чрез закупуване на комбиниран багер - товарач</t>
  </si>
  <si>
    <t>Модернизиране на амбулатория за индивидуална практика за първична медицинска помощ в гр. Харманли</t>
  </si>
  <si>
    <t>Модернизиране на очен кабинет в гр. Харманли</t>
  </si>
  <si>
    <t>Въвеждане на нови услуги и дейности чрез закупуване на специализирани машини</t>
  </si>
  <si>
    <t>Търговски обект - магазин за пакетирани хранителни стоки</t>
  </si>
  <si>
    <t>Модернизиране на съществуваща дентална практика в гр. Харманли</t>
  </si>
  <si>
    <t>Закупуване на машини и оборудване за производство на пастьоризиран компост</t>
  </si>
  <si>
    <t>Инвестиции, растеж и стабилност - новата визия за развитие на ЕТ "Натали"</t>
  </si>
  <si>
    <t>Закупуване на специализирано оборудване</t>
  </si>
  <si>
    <t>Разширяване на дейността на "Камелия" ЕООД чрез изграждане на автомивка и довършителни дейности в автосервиз</t>
  </si>
  <si>
    <t>Модернизиране на медико - техническа лаборатория</t>
  </si>
  <si>
    <t>Изграждане на ремонтна работилница за строителна техника</t>
  </si>
  <si>
    <t>Изграждане на Салон за красота в гр. Харманли</t>
  </si>
  <si>
    <t>Изграждане на автосервиз за автобояджийски и тенекеджийски услуги и закупуване на оборудване</t>
  </si>
  <si>
    <t>Закупуване на специализирана строителна техника</t>
  </si>
  <si>
    <t>Закупуване на специализирана техника за строителни и почистващи дейности</t>
  </si>
  <si>
    <t>Инвестиция, насочена в закупуването на строителна техника, с цел увеличаване на конкурентоспособността на новосъздаденото предприятие "Стройтех 2006" ЕООД</t>
  </si>
  <si>
    <t xml:space="preserve">Отхвърлено от МИГ </t>
  </si>
  <si>
    <t>Закупуване на оборудване и съоръжения за модернизация на винарна</t>
  </si>
  <si>
    <t>Изграждане на цех за производство на тахан</t>
  </si>
  <si>
    <t>Подобряване на производителността, чрез закупуване на Модулен обект за преработка на мляко с капацитет 250 литра на ден и производство на сирене, кисело мляко и кашкавал</t>
  </si>
  <si>
    <t>Тракийско вино ООД</t>
  </si>
  <si>
    <t>Тубиком ООД</t>
  </si>
  <si>
    <t>ЕТ ЗП Гошо Желязков Пейков</t>
  </si>
  <si>
    <t>Реконструкция, ремонт, оборудване и обзавеждане на детска ясла "Ален мак" - гр. Харманли</t>
  </si>
  <si>
    <t>Обновяване на "Гробищен парк" в гр. Харманли</t>
  </si>
  <si>
    <t>Рехабилитация и реконструкция на улична мрежа на територията на Община Харманли</t>
  </si>
  <si>
    <t>Повишаване потенциала на местните продукти и услуги</t>
  </si>
  <si>
    <t>BG06RDNP001-19.013 - Подмярка 4.2 - Инвестиции в преработка/маркетинг на селскостопански продукти</t>
  </si>
  <si>
    <t>BG06RDNP001-19.013-0003-С01 от 03.02.2020г.</t>
  </si>
  <si>
    <t>BG06RDNP001-19.013-0002-С01/2019г. от 19.09.2019г.</t>
  </si>
  <si>
    <t>BG06RDNP001-19.013-0001-С01/28.09.2020г.</t>
  </si>
  <si>
    <t>BG06RDNP001-19.010-S1 - Подмярка 7.2 - Инвестиции в създаването, подобряването или разширяването на всички видове малка по мащаби инфраструктура</t>
  </si>
  <si>
    <t>BG06RDNP001-19.010-0001</t>
  </si>
  <si>
    <t>BG06RDNP001-19.010-0002</t>
  </si>
  <si>
    <t>BG06RDNP001-19.010-0003</t>
  </si>
  <si>
    <t>Община Харманли</t>
  </si>
  <si>
    <t>BG06RDNP001-19.010-0002-С01 от 07.07.2020г.</t>
  </si>
  <si>
    <t>BG06RDNP001-19.010-0003-С01/2019г. от 09.09.2019г.</t>
  </si>
  <si>
    <t>BG06RDNP001-19.017-S1 - Подмярка 7.6 - Проучвания и инвестиции, свързани с поддъжане, възстановяване и подобряване на културното и природно наследство на селата</t>
  </si>
  <si>
    <t>BG06RDNP001-19.017-0001</t>
  </si>
  <si>
    <t>BG06RDNP001-19.017-0002</t>
  </si>
  <si>
    <t>BG06RDNP001-19.017-0003</t>
  </si>
  <si>
    <t>Харманли - култура, традиции и обичаи</t>
  </si>
  <si>
    <t>Сдружение "Бизнесът за Харманли"</t>
  </si>
  <si>
    <t>Живата сила на традициите</t>
  </si>
  <si>
    <t>BG06RDNP001-19.017-0003-С01 от 31.03.2020г.</t>
  </si>
  <si>
    <t xml:space="preserve">BG06RDNP001-19.018-S1 - Мярка 22 - Популяризиране на местните продукти и услуги </t>
  </si>
  <si>
    <t>BG06RDNP001-19.018-0001</t>
  </si>
  <si>
    <t>BG06RDNP001-19.018-0001-С01/2019г. от 07.01.2020г.</t>
  </si>
  <si>
    <t>BG06RDNP001-19.045-S1 - Подмярка 6.4 - Инвестиционна подкрепа за неземеделски дейности</t>
  </si>
  <si>
    <t>Павлови ЕООД</t>
  </si>
  <si>
    <t>Дар транс ООД</t>
  </si>
  <si>
    <t>ЕТ Д-р Хари Папазян</t>
  </si>
  <si>
    <t>АИПСМП Д-р Стефка Здравкова ЕООД</t>
  </si>
  <si>
    <t>Булмашрум ЕООД</t>
  </si>
  <si>
    <t>Елиани 2017 ЕООД</t>
  </si>
  <si>
    <t>Д-р Милко Гочев АИППДП ЕООД</t>
  </si>
  <si>
    <t>Манолови груп ООД</t>
  </si>
  <si>
    <t>Натали - Н. Пачеманова - К. Пачеманов ЕТ</t>
  </si>
  <si>
    <t>Техноклима ООД</t>
  </si>
  <si>
    <t>Камелия ЕООД</t>
  </si>
  <si>
    <t>Медико - техническа лаборатория Вера дент ЕООД</t>
  </si>
  <si>
    <t>АБС - Строй ООД</t>
  </si>
  <si>
    <t>Дан - Мар - 2017 ЕООД</t>
  </si>
  <si>
    <t>Диамант 2000 - И. Георгиев - М. Георгиева ЕТ</t>
  </si>
  <si>
    <t>Гого багер ЕООД</t>
  </si>
  <si>
    <t>Стройтех 2006 ЕООД</t>
  </si>
  <si>
    <t>BG06RDNP001-19.045-0014-С01/23.01.2020г.</t>
  </si>
  <si>
    <t>BG06RDNP001-19.045-0015-С01/28.05.2021г.</t>
  </si>
  <si>
    <t>Одобрени за финансиране разходи по проектното предложение по договор</t>
  </si>
  <si>
    <t>Одобрени за финансиране разходи по проектното предложение след Анекс 1</t>
  </si>
  <si>
    <t>Одобрени за финансиране разходи по проектното предложение след Анекс 2</t>
  </si>
  <si>
    <t>BG06RDNP001-19.045-0009-С01 от 23.08.2021г.</t>
  </si>
  <si>
    <t>Отхвърлено от ДФЗ</t>
  </si>
  <si>
    <t>BG06RDNP001-19.011-0005-С01 от 30.11.2021г.</t>
  </si>
  <si>
    <t>BG06RDNP001-19.010-0001-С01 от25.03.2022г.</t>
  </si>
  <si>
    <t>BG06RDNP001-19.045-0003-С01 от 05.04.2022г.</t>
  </si>
  <si>
    <t>BG06RDNP001-19.045-0011-С01 от 05.04.2022г.</t>
  </si>
  <si>
    <t>BG06RDNP001-19.045-0013-С01 от 05.04.2022г.</t>
  </si>
  <si>
    <t>BG06RDNP001-19.557-S1 - Подмярка 7.2 - Инвестиции в създаването, подобряването или разширяването на всички видове малка по мащаби инфраструктура</t>
  </si>
  <si>
    <t>BG06RDNP001-19.557-0001</t>
  </si>
  <si>
    <t>Повишаване на енергийната ефективност на сградите на детска градина "Детски свят“ в УПИ Х, кв. 146 по ПУП на гр. Харманли.</t>
  </si>
  <si>
    <t>х</t>
  </si>
  <si>
    <t>Прекратен договор от ДФЗ</t>
  </si>
  <si>
    <t>Изпълнен/изплатен</t>
  </si>
  <si>
    <t>В процес на изпълнение</t>
  </si>
  <si>
    <t>Оттеглен проект</t>
  </si>
  <si>
    <t>BG06RDNP001-19.045-0017-С01/23.01.2023г.</t>
  </si>
  <si>
    <t>BG06RDNP001-19.557-0001-С01 от 05.01.2023г.</t>
  </si>
  <si>
    <t>BG06RDNP001-19.017-0002-С01 от 27.01.2023г.</t>
  </si>
  <si>
    <t>BG06RDNP001-19.011-0002-C01 от 10.03.2023г.</t>
  </si>
  <si>
    <t>BG06RDNP001-19.045-0018-C01 от 16.02.2023г.</t>
  </si>
  <si>
    <t>BG06RDNP001-19.717-S1 - Подмярка 4.1 - Инвестиции в земеделски стопанства</t>
  </si>
  <si>
    <t>BG06RDNP001-19.717-0001</t>
  </si>
  <si>
    <t>BG06RDNP001-19.717-0002</t>
  </si>
  <si>
    <t>„Закупуване на оборудване за производство на култивирани гъби в съществуващ гъбарник“</t>
  </si>
  <si>
    <t>„Закупуване на земеделска техника за нуждите на стопанство в с.Черепово, общ. Харманли, обл. Хасково“</t>
  </si>
  <si>
    <t>ЗП Мирослав Кръстев Нейков</t>
  </si>
  <si>
    <t>BG06RDNP001-19.718-S1 - Подмярка 6.4 - Инвестиционна подкрепа за неземеделски дейности</t>
  </si>
  <si>
    <t>BG06RDNP001-19.718-0001</t>
  </si>
  <si>
    <t>BG06RDNP001-19.718-0002</t>
  </si>
  <si>
    <t>BG06RDNP001-19.718-0003</t>
  </si>
  <si>
    <t>BG06RDNP001-19.718-0004</t>
  </si>
  <si>
    <t>BG06RDNP001-19.718-0005</t>
  </si>
  <si>
    <t>BG06RDNP001-19.718-0006</t>
  </si>
  <si>
    <t>BG06RDNP001-19.718-0007</t>
  </si>
  <si>
    <t>Оборудване на зала за видеоконференции и работни срещи</t>
  </si>
  <si>
    <t>"Закупуване на специализирана строителна техника"</t>
  </si>
  <si>
    <t xml:space="preserve">Оборудване на амбулатория за дентална медицинска помощ в гр. Харманли
</t>
  </si>
  <si>
    <t>Инвестиция в бъдещето</t>
  </si>
  <si>
    <t>Медикодиагностична лаборатория /МДЛ/ Фотодент ЕООД</t>
  </si>
  <si>
    <t>Гого-Багер ЕООД</t>
  </si>
  <si>
    <t>Амбулатория за индивидуална практика за първична извънболнична дентална медицинска помощ Ангелов-Дент ЕООД</t>
  </si>
  <si>
    <t>ЕТ Митко Славов - 2021</t>
  </si>
  <si>
    <t>Румел ЕООД</t>
  </si>
  <si>
    <t>Волан 19 ЕООД</t>
  </si>
  <si>
    <t xml:space="preserve">Закупуване на оборудване за нуждите на автомивка на самообслужване в гр. Харманли
</t>
  </si>
  <si>
    <t>Стил С ООД</t>
  </si>
  <si>
    <t>Развитие на услуги предоставяни от МДЛ Фотодент</t>
  </si>
  <si>
    <t>Разширяване на предлаганите услуги от „Румел“ ЕООД, чрез закупуване на специализирана изчислителна техника</t>
  </si>
  <si>
    <t>BG06RDNP001-19.011-0003-C01 от 20.03.2023г.</t>
  </si>
  <si>
    <t>оттеглено от кандидата на етап АСД</t>
  </si>
  <si>
    <t>BG06RDNP001-19.011-0006-C01 от 06.04.2023г.</t>
  </si>
  <si>
    <t xml:space="preserve">Изпълнен/изплатен </t>
  </si>
  <si>
    <t>BG06RDNP001-19.717-0003</t>
  </si>
  <si>
    <t>Модернизиране на земеделското стопанство, чрез закупуване на нова техника</t>
  </si>
  <si>
    <t>ЗП Милко Генчев Тодоров</t>
  </si>
  <si>
    <t>BG06RDNP001-19.718-0008</t>
  </si>
  <si>
    <t>BG06RDNP001-19.718-0009</t>
  </si>
  <si>
    <t>BG06RDNP001-19.718-0011</t>
  </si>
  <si>
    <t>BG06RDNP001-19.718-0012</t>
  </si>
  <si>
    <t>BG06RDNP001-19.718-0013</t>
  </si>
  <si>
    <t>BG06RDNP001-19.718-0010</t>
  </si>
  <si>
    <t>Инвестиция в специализирани машини за нуждите на автомивка на самообслужване и пералня за килими на територията на община Харманли</t>
  </si>
  <si>
    <t>Технологична модернизация за бъдещ успех</t>
  </si>
  <si>
    <t>Предоставяне на нови културно-образователни услуги за жителите и гостите на община Харманли чрез многофункционална лазерна кино (мултимедийна) система</t>
  </si>
  <si>
    <t>Модернизиране на  търговски  обект за продажба на горива</t>
  </si>
  <si>
    <t>Земеделски производител Иван Николаев Иванов</t>
  </si>
  <si>
    <t>Н-плюс Енерджи ЕООД</t>
  </si>
  <si>
    <t>ЕТ Станко Кръстев - ДЪ УАН</t>
  </si>
  <si>
    <t>"Ван Груп - 2017" ЕООД</t>
  </si>
  <si>
    <t>Синегруп ЕООД</t>
  </si>
  <si>
    <t>Закупуване на комбиниран багер - товарач за нуждите на "Ван Груп - 2017" ЕООД</t>
  </si>
  <si>
    <t xml:space="preserve">Разнообразяване на дейността на земеделския производител
чрез закупуване на комбиниран багер-товарач
</t>
  </si>
  <si>
    <t>BG06RDNP001-19.717-0001-С01 от 05.09.2023г.</t>
  </si>
  <si>
    <t>BG06RDNP001-19.717-0002-С01 от 18.09.2023г.</t>
  </si>
  <si>
    <t>BG06RDNP001-19.718-0006-C01 от 25.10.2023г.</t>
  </si>
  <si>
    <t>BG06RDNP001-19.718-0007-C01 от14.12.2023г.</t>
  </si>
  <si>
    <t>Модернизация на животновъдно стопанство</t>
  </si>
  <si>
    <t>BG06RDNP001-19.718-0004-C01 от 23.01.2024г.</t>
  </si>
  <si>
    <t>BG06RDNP001-19.718-0001-C01 от 18.01.2024г.</t>
  </si>
  <si>
    <t>BG06RDNP001-19.718-0003-C01 от 18.01.2024г.</t>
  </si>
  <si>
    <t>BG06RDNP001-19.718-0005-C01 от 24.01.2024г.</t>
  </si>
  <si>
    <t>BG06RDNP001-19.718-0008-C01 от21.03.2024г.</t>
  </si>
  <si>
    <t>BG06RDNP001-19.717-0003-С01 от 13.06.2024г.</t>
  </si>
  <si>
    <t>BG06RDNP001-19.718-0012-C01 от 28.08.2024г.</t>
  </si>
  <si>
    <t>BG06RDNP001-19.718-0013-C01 от 20.09.2024г.</t>
  </si>
  <si>
    <t>1.12.2024 не е включено в доклада</t>
  </si>
  <si>
    <t>Изпълнен/подадено е искане за плащане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</si>
</sst>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Border="0"/>
  </cellStyleXfs>
  <cellXfs count="202"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Continuous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0" fillId="6" borderId="0" xfId="0" applyFill="1"/>
    <xf numFmtId="0" fontId="0" fillId="6" borderId="3" xfId="0" applyFill="1" applyBorder="1"/>
    <xf numFmtId="1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0" fillId="3" borderId="0" xfId="0" applyFill="1"/>
    <xf numFmtId="0" fontId="0" fillId="3" borderId="3" xfId="0" applyFill="1" applyBorder="1"/>
    <xf numFmtId="0" fontId="0" fillId="3" borderId="0" xfId="0" applyFill="1" applyBorder="1"/>
    <xf numFmtId="2" fontId="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9" fontId="0" fillId="0" borderId="0" xfId="2" applyFont="1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Continuous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5" borderId="10" xfId="0" applyFill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/>
    <xf numFmtId="0" fontId="0" fillId="0" borderId="2" xfId="0" applyBorder="1"/>
    <xf numFmtId="0" fontId="0" fillId="0" borderId="9" xfId="0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9" fontId="2" fillId="0" borderId="5" xfId="2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9" fontId="2" fillId="0" borderId="2" xfId="2" applyFont="1" applyFill="1" applyBorder="1" applyAlignment="1">
      <alignment horizontal="center" vertical="center"/>
    </xf>
    <xf numFmtId="9" fontId="2" fillId="0" borderId="14" xfId="2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0" fontId="0" fillId="0" borderId="21" xfId="0" applyBorder="1"/>
    <xf numFmtId="9" fontId="2" fillId="5" borderId="1" xfId="2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164" fontId="2" fillId="8" borderId="10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0" fontId="6" fillId="8" borderId="1" xfId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2" fontId="2" fillId="8" borderId="10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6" fillId="8" borderId="2" xfId="1" applyFill="1" applyBorder="1" applyAlignment="1">
      <alignment horizontal="center" vertical="center" wrapText="1"/>
    </xf>
    <xf numFmtId="14" fontId="2" fillId="8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2" fontId="5" fillId="8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2" fontId="2" fillId="8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14" fontId="2" fillId="8" borderId="16" xfId="0" applyNumberFormat="1" applyFont="1" applyFill="1" applyBorder="1" applyAlignment="1">
      <alignment horizontal="center" vertical="center"/>
    </xf>
    <xf numFmtId="164" fontId="2" fillId="8" borderId="16" xfId="0" applyNumberFormat="1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4" fontId="0" fillId="0" borderId="0" xfId="0" applyNumberFormat="1"/>
    <xf numFmtId="0" fontId="4" fillId="8" borderId="14" xfId="0" applyFont="1" applyFill="1" applyBorder="1" applyAlignment="1">
      <alignment horizontal="center" vertical="center" wrapText="1"/>
    </xf>
    <xf numFmtId="14" fontId="2" fillId="8" borderId="15" xfId="0" applyNumberFormat="1" applyFont="1" applyFill="1" applyBorder="1" applyAlignment="1">
      <alignment horizontal="center" vertical="center"/>
    </xf>
    <xf numFmtId="164" fontId="2" fillId="8" borderId="15" xfId="0" applyNumberFormat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 wrapText="1"/>
    </xf>
    <xf numFmtId="0" fontId="0" fillId="8" borderId="1" xfId="0" applyFill="1" applyBorder="1"/>
    <xf numFmtId="2" fontId="5" fillId="0" borderId="1" xfId="0" applyNumberFormat="1" applyFont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14" fontId="2" fillId="5" borderId="28" xfId="0" applyNumberFormat="1" applyFont="1" applyFill="1" applyBorder="1" applyAlignment="1">
      <alignment horizontal="center" vertical="center"/>
    </xf>
    <xf numFmtId="164" fontId="2" fillId="5" borderId="28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9" fontId="2" fillId="8" borderId="1" xfId="2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 wrapText="1"/>
    </xf>
    <xf numFmtId="2" fontId="5" fillId="8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Continuous" vertical="center"/>
    </xf>
    <xf numFmtId="2" fontId="2" fillId="8" borderId="26" xfId="0" applyNumberFormat="1" applyFont="1" applyFill="1" applyBorder="1" applyAlignment="1">
      <alignment horizontal="center" vertical="center"/>
    </xf>
    <xf numFmtId="17" fontId="0" fillId="0" borderId="0" xfId="0" applyNumberFormat="1"/>
    <xf numFmtId="17" fontId="0" fillId="3" borderId="3" xfId="0" applyNumberFormat="1" applyFill="1" applyBorder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4" fontId="2" fillId="8" borderId="14" xfId="0" applyNumberFormat="1" applyFont="1" applyFill="1" applyBorder="1" applyAlignment="1">
      <alignment horizontal="center" vertical="center"/>
    </xf>
    <xf numFmtId="2" fontId="2" fillId="8" borderId="14" xfId="0" applyNumberFormat="1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2" fontId="5" fillId="8" borderId="14" xfId="0" applyNumberFormat="1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Percent" xfId="2" builtinId="5"/>
    <cellStyle name="Нормален 2" xfId="3"/>
  </cellStyles>
  <dxfs count="0"/>
  <tableStyles count="0" defaultTableStyle="TableStyleMedium2" defaultPivotStyle="PivotStyleLight16"/>
  <colors>
    <mruColors>
      <color rgb="FFCC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aharmanli.bg/%d0%bf%d1%80%d0%be%d0%b5%d0%ba%d1%82/" TargetMode="External"/><Relationship Id="rId2" Type="http://schemas.openxmlformats.org/officeDocument/2006/relationships/hyperlink" Target="https://bassarea.bg/" TargetMode="External"/><Relationship Id="rId1" Type="http://schemas.openxmlformats.org/officeDocument/2006/relationships/hyperlink" Target="https://zaharmanli.bg/%d0%bf%d1%80%d0%be%d0%b5%d0%ba%d1%82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1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55" sqref="L55"/>
    </sheetView>
  </sheetViews>
  <sheetFormatPr defaultRowHeight="15" x14ac:dyDescent="0.25"/>
  <cols>
    <col min="1" max="1" width="7.140625" customWidth="1"/>
    <col min="2" max="2" width="17.42578125" customWidth="1"/>
    <col min="3" max="3" width="12.5703125" customWidth="1"/>
    <col min="4" max="4" width="16.42578125" customWidth="1"/>
    <col min="5" max="5" width="32.85546875" customWidth="1"/>
    <col min="6" max="6" width="18.28515625" customWidth="1"/>
    <col min="7" max="7" width="11.28515625" customWidth="1"/>
    <col min="8" max="8" width="15.85546875" customWidth="1"/>
    <col min="9" max="9" width="13.42578125" customWidth="1"/>
    <col min="10" max="10" width="9.85546875" customWidth="1"/>
    <col min="11" max="11" width="11" customWidth="1"/>
    <col min="12" max="12" width="26" customWidth="1"/>
    <col min="13" max="13" width="9.140625" customWidth="1"/>
    <col min="14" max="14" width="20.42578125" customWidth="1"/>
    <col min="15" max="15" width="18" customWidth="1"/>
    <col min="16" max="16" width="20.5703125" customWidth="1"/>
    <col min="17" max="17" width="12.28515625" customWidth="1"/>
    <col min="18" max="18" width="22.5703125" customWidth="1"/>
    <col min="19" max="19" width="20.28515625" style="1" customWidth="1"/>
    <col min="20" max="20" width="11.85546875" style="1" customWidth="1"/>
    <col min="21" max="21" width="20.28515625" style="1" customWidth="1"/>
    <col min="22" max="22" width="12" customWidth="1"/>
    <col min="23" max="23" width="20.7109375" style="1" customWidth="1"/>
    <col min="24" max="24" width="11.42578125" customWidth="1"/>
    <col min="25" max="25" width="11.140625" customWidth="1"/>
  </cols>
  <sheetData>
    <row r="1" spans="1:44" x14ac:dyDescent="0.25">
      <c r="A1" s="192" t="s">
        <v>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4"/>
    </row>
    <row r="2" spans="1:44" ht="75" customHeight="1" x14ac:dyDescent="0.25">
      <c r="A2" s="45" t="s">
        <v>0</v>
      </c>
      <c r="B2" s="2" t="s">
        <v>1</v>
      </c>
      <c r="C2" s="2" t="s">
        <v>2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14</v>
      </c>
      <c r="M2" s="3" t="s">
        <v>12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13</v>
      </c>
      <c r="S2" s="3" t="s">
        <v>139</v>
      </c>
      <c r="T2" s="3" t="s">
        <v>19</v>
      </c>
      <c r="U2" s="3" t="s">
        <v>140</v>
      </c>
      <c r="V2" s="3" t="s">
        <v>20</v>
      </c>
      <c r="W2" s="3" t="s">
        <v>141</v>
      </c>
      <c r="X2" s="3" t="s">
        <v>21</v>
      </c>
      <c r="Y2" s="46" t="s">
        <v>22</v>
      </c>
    </row>
    <row r="3" spans="1:44" ht="60" customHeight="1" x14ac:dyDescent="0.25">
      <c r="A3" s="179">
        <v>1</v>
      </c>
      <c r="B3" s="181" t="s">
        <v>23</v>
      </c>
      <c r="C3" s="198">
        <v>352441.98</v>
      </c>
      <c r="D3" s="102" t="s">
        <v>24</v>
      </c>
      <c r="E3" s="102" t="s">
        <v>31</v>
      </c>
      <c r="F3" s="102" t="s">
        <v>37</v>
      </c>
      <c r="G3" s="103">
        <v>43318</v>
      </c>
      <c r="H3" s="104">
        <v>195201.2</v>
      </c>
      <c r="I3" s="104">
        <v>117120.72</v>
      </c>
      <c r="J3" s="105">
        <v>60</v>
      </c>
      <c r="K3" s="105">
        <v>38.97</v>
      </c>
      <c r="L3" s="105" t="s">
        <v>154</v>
      </c>
      <c r="M3" s="105">
        <v>60</v>
      </c>
      <c r="N3" s="106">
        <v>195201.2</v>
      </c>
      <c r="O3" s="105">
        <v>76069.91</v>
      </c>
      <c r="P3" s="104">
        <v>193319.25</v>
      </c>
      <c r="Q3" s="104">
        <v>75336.5</v>
      </c>
      <c r="R3" s="107" t="s">
        <v>46</v>
      </c>
      <c r="S3" s="108">
        <f>P3</f>
        <v>193319.25</v>
      </c>
      <c r="T3" s="104">
        <v>75336.5</v>
      </c>
      <c r="U3" s="104">
        <v>0</v>
      </c>
      <c r="V3" s="104">
        <v>0</v>
      </c>
      <c r="W3" s="104">
        <v>0</v>
      </c>
      <c r="X3" s="104">
        <v>0</v>
      </c>
      <c r="Y3" s="109">
        <v>75336.5</v>
      </c>
    </row>
    <row r="4" spans="1:44" s="11" customFormat="1" ht="45" x14ac:dyDescent="0.25">
      <c r="A4" s="180"/>
      <c r="B4" s="182"/>
      <c r="C4" s="199"/>
      <c r="D4" s="102" t="s">
        <v>25</v>
      </c>
      <c r="E4" s="102" t="s">
        <v>32</v>
      </c>
      <c r="F4" s="102" t="s">
        <v>38</v>
      </c>
      <c r="G4" s="103">
        <v>43341</v>
      </c>
      <c r="H4" s="104">
        <v>69600</v>
      </c>
      <c r="I4" s="104">
        <v>41760</v>
      </c>
      <c r="J4" s="105">
        <v>60</v>
      </c>
      <c r="K4" s="105">
        <v>60</v>
      </c>
      <c r="L4" s="105" t="s">
        <v>154</v>
      </c>
      <c r="M4" s="105">
        <v>40</v>
      </c>
      <c r="N4" s="106">
        <f>H4</f>
        <v>69600</v>
      </c>
      <c r="O4" s="105">
        <v>41760</v>
      </c>
      <c r="P4" s="104">
        <v>69600</v>
      </c>
      <c r="Q4" s="104">
        <v>41760</v>
      </c>
      <c r="R4" s="107" t="s">
        <v>160</v>
      </c>
      <c r="S4" s="108">
        <v>69600</v>
      </c>
      <c r="T4" s="104">
        <v>41760</v>
      </c>
      <c r="U4" s="104">
        <v>69600</v>
      </c>
      <c r="V4" s="104">
        <v>41760</v>
      </c>
      <c r="W4" s="104">
        <v>69600</v>
      </c>
      <c r="X4" s="104">
        <v>41760</v>
      </c>
      <c r="Y4" s="109">
        <v>41760</v>
      </c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11" customFormat="1" ht="45" x14ac:dyDescent="0.25">
      <c r="A5" s="180"/>
      <c r="B5" s="182"/>
      <c r="C5" s="199"/>
      <c r="D5" s="102" t="s">
        <v>26</v>
      </c>
      <c r="E5" s="102" t="s">
        <v>36</v>
      </c>
      <c r="F5" s="102" t="s">
        <v>39</v>
      </c>
      <c r="G5" s="103">
        <v>43346</v>
      </c>
      <c r="H5" s="104">
        <v>99384</v>
      </c>
      <c r="I5" s="104">
        <v>59630.400000000001</v>
      </c>
      <c r="J5" s="105">
        <v>60</v>
      </c>
      <c r="K5" s="105">
        <v>60</v>
      </c>
      <c r="L5" s="105" t="s">
        <v>154</v>
      </c>
      <c r="M5" s="105">
        <v>50</v>
      </c>
      <c r="N5" s="106">
        <f>H5</f>
        <v>99384</v>
      </c>
      <c r="O5" s="105">
        <v>59630.400000000001</v>
      </c>
      <c r="P5" s="104">
        <v>93586.8</v>
      </c>
      <c r="Q5" s="104">
        <v>56152.08</v>
      </c>
      <c r="R5" s="107" t="s">
        <v>190</v>
      </c>
      <c r="S5" s="108">
        <v>93586.8</v>
      </c>
      <c r="T5" s="104">
        <v>56152.08</v>
      </c>
      <c r="U5" s="104">
        <v>93586.8</v>
      </c>
      <c r="V5" s="104">
        <v>56152.08</v>
      </c>
      <c r="W5" s="104" t="s">
        <v>152</v>
      </c>
      <c r="X5" s="104" t="s">
        <v>152</v>
      </c>
      <c r="Y5" s="109">
        <v>56152.08</v>
      </c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ht="30" x14ac:dyDescent="0.25">
      <c r="A6" s="180"/>
      <c r="B6" s="182"/>
      <c r="C6" s="199"/>
      <c r="D6" s="7" t="s">
        <v>27</v>
      </c>
      <c r="E6" s="7" t="s">
        <v>33</v>
      </c>
      <c r="F6" s="7" t="s">
        <v>40</v>
      </c>
      <c r="G6" s="13">
        <v>43353</v>
      </c>
      <c r="H6" s="14">
        <v>140879.38</v>
      </c>
      <c r="I6" s="14">
        <v>84527.63</v>
      </c>
      <c r="J6" s="8">
        <v>60</v>
      </c>
      <c r="K6" s="8">
        <v>38.97</v>
      </c>
      <c r="L6" s="8" t="s">
        <v>44</v>
      </c>
      <c r="M6" s="8">
        <v>60</v>
      </c>
      <c r="N6" s="8">
        <v>140879.38</v>
      </c>
      <c r="O6" s="8">
        <v>54900.69</v>
      </c>
      <c r="P6" s="24" t="s">
        <v>45</v>
      </c>
      <c r="Q6" s="24" t="s">
        <v>45</v>
      </c>
      <c r="R6" s="24" t="s">
        <v>45</v>
      </c>
      <c r="S6" s="24" t="s">
        <v>45</v>
      </c>
      <c r="T6" s="24" t="s">
        <v>45</v>
      </c>
      <c r="U6" s="24" t="s">
        <v>45</v>
      </c>
      <c r="V6" s="24" t="s">
        <v>45</v>
      </c>
      <c r="W6" s="24" t="s">
        <v>45</v>
      </c>
      <c r="X6" s="24" t="s">
        <v>45</v>
      </c>
      <c r="Y6" s="48" t="s">
        <v>45</v>
      </c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ht="45" x14ac:dyDescent="0.25">
      <c r="A7" s="180"/>
      <c r="B7" s="182"/>
      <c r="C7" s="199"/>
      <c r="D7" s="7" t="s">
        <v>28</v>
      </c>
      <c r="E7" s="7" t="s">
        <v>34</v>
      </c>
      <c r="F7" s="7" t="s">
        <v>42</v>
      </c>
      <c r="G7" s="13">
        <v>43353</v>
      </c>
      <c r="H7" s="14">
        <v>177120</v>
      </c>
      <c r="I7" s="14">
        <v>106272</v>
      </c>
      <c r="J7" s="8">
        <v>60</v>
      </c>
      <c r="K7" s="8">
        <v>38.97</v>
      </c>
      <c r="L7" s="8" t="s">
        <v>153</v>
      </c>
      <c r="M7" s="8">
        <v>60</v>
      </c>
      <c r="N7" s="23">
        <v>177120</v>
      </c>
      <c r="O7" s="8">
        <v>69023.66</v>
      </c>
      <c r="P7" s="42">
        <v>177120</v>
      </c>
      <c r="Q7" s="24">
        <v>69023.64</v>
      </c>
      <c r="R7" s="15" t="s">
        <v>144</v>
      </c>
      <c r="S7" s="42" t="s">
        <v>152</v>
      </c>
      <c r="T7" s="24" t="s">
        <v>152</v>
      </c>
      <c r="U7" s="24" t="s">
        <v>45</v>
      </c>
      <c r="V7" s="24" t="s">
        <v>45</v>
      </c>
      <c r="W7" s="24" t="s">
        <v>45</v>
      </c>
      <c r="X7" s="24" t="s">
        <v>45</v>
      </c>
      <c r="Y7" s="48" t="s">
        <v>45</v>
      </c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44" s="11" customFormat="1" ht="45" x14ac:dyDescent="0.25">
      <c r="A8" s="180"/>
      <c r="B8" s="182"/>
      <c r="C8" s="199"/>
      <c r="D8" s="102" t="s">
        <v>29</v>
      </c>
      <c r="E8" s="102" t="s">
        <v>218</v>
      </c>
      <c r="F8" s="102" t="s">
        <v>41</v>
      </c>
      <c r="G8" s="103">
        <v>43353</v>
      </c>
      <c r="H8" s="104">
        <v>95546.4</v>
      </c>
      <c r="I8" s="104">
        <v>57327.839999999997</v>
      </c>
      <c r="J8" s="105">
        <v>60</v>
      </c>
      <c r="K8" s="105">
        <v>60</v>
      </c>
      <c r="L8" s="105" t="s">
        <v>154</v>
      </c>
      <c r="M8" s="105">
        <v>50</v>
      </c>
      <c r="N8" s="104">
        <f>H8</f>
        <v>95546.4</v>
      </c>
      <c r="O8" s="105">
        <v>57327.839999999997</v>
      </c>
      <c r="P8" s="104">
        <v>76061.88</v>
      </c>
      <c r="Q8" s="104">
        <v>45637.13</v>
      </c>
      <c r="R8" s="107" t="s">
        <v>192</v>
      </c>
      <c r="S8" s="104">
        <v>76061.88</v>
      </c>
      <c r="T8" s="104">
        <v>45637.13</v>
      </c>
      <c r="U8" s="104">
        <v>66639</v>
      </c>
      <c r="V8" s="104">
        <v>39983.4</v>
      </c>
      <c r="W8" s="104">
        <v>66639</v>
      </c>
      <c r="X8" s="104">
        <v>39983.4</v>
      </c>
      <c r="Y8" s="109">
        <v>39983.4</v>
      </c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44" s="11" customFormat="1" ht="60.75" thickBot="1" x14ac:dyDescent="0.3">
      <c r="A9" s="180"/>
      <c r="B9" s="182"/>
      <c r="C9" s="199"/>
      <c r="D9" s="75" t="s">
        <v>30</v>
      </c>
      <c r="E9" s="75" t="s">
        <v>35</v>
      </c>
      <c r="F9" s="75" t="s">
        <v>43</v>
      </c>
      <c r="G9" s="76">
        <v>43353</v>
      </c>
      <c r="H9" s="77">
        <v>57950</v>
      </c>
      <c r="I9" s="77">
        <v>28975</v>
      </c>
      <c r="J9" s="78">
        <v>50</v>
      </c>
      <c r="K9" s="78">
        <v>50</v>
      </c>
      <c r="L9" s="78" t="s">
        <v>44</v>
      </c>
      <c r="M9" s="78">
        <v>10</v>
      </c>
      <c r="N9" s="79">
        <f>H9</f>
        <v>57950</v>
      </c>
      <c r="O9" s="79">
        <v>28975</v>
      </c>
      <c r="P9" s="80" t="s">
        <v>45</v>
      </c>
      <c r="Q9" s="80" t="s">
        <v>45</v>
      </c>
      <c r="R9" s="80" t="s">
        <v>45</v>
      </c>
      <c r="S9" s="80" t="s">
        <v>45</v>
      </c>
      <c r="T9" s="80" t="s">
        <v>45</v>
      </c>
      <c r="U9" s="80" t="s">
        <v>45</v>
      </c>
      <c r="V9" s="80" t="s">
        <v>45</v>
      </c>
      <c r="W9" s="80" t="s">
        <v>45</v>
      </c>
      <c r="X9" s="80" t="s">
        <v>45</v>
      </c>
      <c r="Y9" s="81" t="s">
        <v>45</v>
      </c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44" s="11" customFormat="1" ht="90" customHeight="1" x14ac:dyDescent="0.25">
      <c r="A10" s="196">
        <v>2</v>
      </c>
      <c r="B10" s="183" t="s">
        <v>162</v>
      </c>
      <c r="C10" s="200"/>
      <c r="D10" s="130" t="s">
        <v>163</v>
      </c>
      <c r="E10" s="131" t="s">
        <v>165</v>
      </c>
      <c r="F10" s="131" t="s">
        <v>187</v>
      </c>
      <c r="G10" s="132">
        <v>44986</v>
      </c>
      <c r="H10" s="133">
        <v>110240</v>
      </c>
      <c r="I10" s="133">
        <v>55120</v>
      </c>
      <c r="J10" s="134">
        <v>50</v>
      </c>
      <c r="K10" s="131">
        <v>50</v>
      </c>
      <c r="L10" s="105" t="s">
        <v>154</v>
      </c>
      <c r="M10" s="135">
        <v>20</v>
      </c>
      <c r="N10" s="133">
        <v>110240</v>
      </c>
      <c r="O10" s="133">
        <v>55120</v>
      </c>
      <c r="P10" s="133">
        <v>110240</v>
      </c>
      <c r="Q10" s="133">
        <v>55120</v>
      </c>
      <c r="R10" s="130" t="s">
        <v>214</v>
      </c>
      <c r="S10" s="133">
        <v>110240</v>
      </c>
      <c r="T10" s="133">
        <v>55120</v>
      </c>
      <c r="U10" s="136"/>
      <c r="V10" s="136"/>
      <c r="W10" s="136"/>
      <c r="X10" s="133">
        <v>55120</v>
      </c>
      <c r="Y10" s="133">
        <v>55120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44" s="11" customFormat="1" ht="90" customHeight="1" thickBot="1" x14ac:dyDescent="0.3">
      <c r="A11" s="180"/>
      <c r="B11" s="182"/>
      <c r="C11" s="200"/>
      <c r="D11" s="153" t="s">
        <v>164</v>
      </c>
      <c r="E11" s="138" t="s">
        <v>166</v>
      </c>
      <c r="F11" s="138" t="s">
        <v>167</v>
      </c>
      <c r="G11" s="139">
        <v>44988</v>
      </c>
      <c r="H11" s="140">
        <v>116340</v>
      </c>
      <c r="I11" s="140">
        <v>58170</v>
      </c>
      <c r="J11" s="141">
        <v>50</v>
      </c>
      <c r="K11" s="142">
        <v>50</v>
      </c>
      <c r="L11" s="105" t="s">
        <v>154</v>
      </c>
      <c r="M11" s="141">
        <v>30</v>
      </c>
      <c r="N11" s="140">
        <v>116340</v>
      </c>
      <c r="O11" s="140">
        <v>58170</v>
      </c>
      <c r="P11" s="140">
        <v>116340</v>
      </c>
      <c r="Q11" s="104">
        <v>58170</v>
      </c>
      <c r="R11" s="102" t="s">
        <v>215</v>
      </c>
      <c r="S11" s="104">
        <v>116340</v>
      </c>
      <c r="T11" s="104">
        <v>58170</v>
      </c>
      <c r="U11" s="104">
        <v>116340</v>
      </c>
      <c r="V11" s="104">
        <v>58170</v>
      </c>
      <c r="W11" s="143"/>
      <c r="X11" s="143"/>
      <c r="Y11" s="133">
        <v>58170</v>
      </c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44" s="12" customFormat="1" ht="48" customHeight="1" thickBot="1" x14ac:dyDescent="0.3">
      <c r="A12" s="197"/>
      <c r="B12" s="184"/>
      <c r="C12" s="201"/>
      <c r="D12" s="145" t="s">
        <v>194</v>
      </c>
      <c r="E12" s="146" t="s">
        <v>195</v>
      </c>
      <c r="F12" s="146" t="s">
        <v>196</v>
      </c>
      <c r="G12" s="147">
        <v>45145</v>
      </c>
      <c r="H12" s="148">
        <v>43200</v>
      </c>
      <c r="I12" s="148">
        <v>25920</v>
      </c>
      <c r="J12" s="149">
        <v>60</v>
      </c>
      <c r="K12" s="146">
        <v>60</v>
      </c>
      <c r="L12" s="8" t="s">
        <v>153</v>
      </c>
      <c r="M12" s="149">
        <v>50</v>
      </c>
      <c r="N12" s="148">
        <v>43200</v>
      </c>
      <c r="O12" s="148">
        <v>25920</v>
      </c>
      <c r="P12" s="148">
        <v>43200</v>
      </c>
      <c r="Q12" s="14">
        <v>25920</v>
      </c>
      <c r="R12" s="151" t="s">
        <v>224</v>
      </c>
      <c r="S12" s="150" t="s">
        <v>152</v>
      </c>
      <c r="T12" s="150" t="s">
        <v>152</v>
      </c>
      <c r="U12" s="80" t="s">
        <v>45</v>
      </c>
      <c r="V12" s="80" t="s">
        <v>45</v>
      </c>
      <c r="W12" s="80" t="s">
        <v>45</v>
      </c>
      <c r="X12" s="80" t="s">
        <v>45</v>
      </c>
      <c r="Y12" s="80" t="s">
        <v>45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44" s="19" customFormat="1" x14ac:dyDescent="0.25">
      <c r="A13" s="189"/>
      <c r="B13" s="190"/>
      <c r="C13" s="174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1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44" ht="56.25" customHeight="1" x14ac:dyDescent="0.25">
      <c r="A14" s="178">
        <v>3</v>
      </c>
      <c r="B14" s="176" t="s">
        <v>97</v>
      </c>
      <c r="C14" s="177">
        <v>115783.49</v>
      </c>
      <c r="D14" s="102" t="s">
        <v>47</v>
      </c>
      <c r="E14" s="102" t="s">
        <v>87</v>
      </c>
      <c r="F14" s="112" t="s">
        <v>90</v>
      </c>
      <c r="G14" s="103">
        <v>43314</v>
      </c>
      <c r="H14" s="104">
        <v>142813.76000000001</v>
      </c>
      <c r="I14" s="104">
        <v>71406.880000000005</v>
      </c>
      <c r="J14" s="105">
        <v>50</v>
      </c>
      <c r="K14" s="105">
        <v>50</v>
      </c>
      <c r="L14" s="105" t="s">
        <v>154</v>
      </c>
      <c r="M14" s="105">
        <v>25</v>
      </c>
      <c r="N14" s="104">
        <f t="shared" ref="N14:O16" si="0">H14</f>
        <v>142813.76000000001</v>
      </c>
      <c r="O14" s="104">
        <f t="shared" si="0"/>
        <v>71406.880000000005</v>
      </c>
      <c r="P14" s="104">
        <v>135787.04</v>
      </c>
      <c r="Q14" s="104">
        <v>67893.5</v>
      </c>
      <c r="R14" s="107" t="s">
        <v>100</v>
      </c>
      <c r="S14" s="108">
        <f t="shared" ref="S14:T16" si="1">P14</f>
        <v>135787.04</v>
      </c>
      <c r="T14" s="104">
        <f t="shared" si="1"/>
        <v>67893.5</v>
      </c>
      <c r="U14" s="104">
        <v>0</v>
      </c>
      <c r="V14" s="104">
        <v>0</v>
      </c>
      <c r="W14" s="104">
        <v>0</v>
      </c>
      <c r="X14" s="104">
        <v>0</v>
      </c>
      <c r="Y14" s="109">
        <v>67871.740000000005</v>
      </c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44" s="16" customFormat="1" ht="55.5" customHeight="1" x14ac:dyDescent="0.25">
      <c r="A15" s="178"/>
      <c r="B15" s="176"/>
      <c r="C15" s="177"/>
      <c r="D15" s="7" t="s">
        <v>48</v>
      </c>
      <c r="E15" s="7" t="s">
        <v>88</v>
      </c>
      <c r="F15" s="7" t="s">
        <v>91</v>
      </c>
      <c r="G15" s="13">
        <v>43349</v>
      </c>
      <c r="H15" s="14">
        <v>195385.67</v>
      </c>
      <c r="I15" s="14">
        <v>97692.84</v>
      </c>
      <c r="J15" s="8">
        <v>50</v>
      </c>
      <c r="K15" s="8">
        <v>50</v>
      </c>
      <c r="L15" s="8" t="s">
        <v>153</v>
      </c>
      <c r="M15" s="8">
        <v>45</v>
      </c>
      <c r="N15" s="14">
        <f t="shared" si="0"/>
        <v>195385.67</v>
      </c>
      <c r="O15" s="14">
        <f t="shared" si="0"/>
        <v>97692.84</v>
      </c>
      <c r="P15" s="14">
        <v>146942.99</v>
      </c>
      <c r="Q15" s="14">
        <v>73471.490000000005</v>
      </c>
      <c r="R15" s="15" t="s">
        <v>99</v>
      </c>
      <c r="S15" s="25" t="s">
        <v>152</v>
      </c>
      <c r="T15" s="14" t="s">
        <v>152</v>
      </c>
      <c r="U15" s="24" t="s">
        <v>45</v>
      </c>
      <c r="V15" s="24" t="s">
        <v>45</v>
      </c>
      <c r="W15" s="24" t="s">
        <v>45</v>
      </c>
      <c r="X15" s="24" t="s">
        <v>45</v>
      </c>
      <c r="Y15" s="48" t="s">
        <v>45</v>
      </c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44" s="10" customFormat="1" ht="105.75" thickBot="1" x14ac:dyDescent="0.3">
      <c r="A16" s="178"/>
      <c r="B16" s="176"/>
      <c r="C16" s="177"/>
      <c r="D16" s="102" t="s">
        <v>49</v>
      </c>
      <c r="E16" s="102" t="s">
        <v>89</v>
      </c>
      <c r="F16" s="102" t="s">
        <v>92</v>
      </c>
      <c r="G16" s="103">
        <v>43504</v>
      </c>
      <c r="H16" s="104">
        <v>134505</v>
      </c>
      <c r="I16" s="104">
        <v>67252.5</v>
      </c>
      <c r="J16" s="105">
        <v>50</v>
      </c>
      <c r="K16" s="105">
        <v>50</v>
      </c>
      <c r="L16" s="105" t="s">
        <v>154</v>
      </c>
      <c r="M16" s="105">
        <v>30</v>
      </c>
      <c r="N16" s="104">
        <f t="shared" si="0"/>
        <v>134505</v>
      </c>
      <c r="O16" s="104">
        <f t="shared" si="0"/>
        <v>67252.5</v>
      </c>
      <c r="P16" s="104">
        <f>N16</f>
        <v>134505</v>
      </c>
      <c r="Q16" s="104">
        <f>O16</f>
        <v>67252.5</v>
      </c>
      <c r="R16" s="110" t="s">
        <v>98</v>
      </c>
      <c r="S16" s="111">
        <f t="shared" si="1"/>
        <v>134505</v>
      </c>
      <c r="T16" s="104">
        <f t="shared" si="1"/>
        <v>67252.5</v>
      </c>
      <c r="U16" s="104">
        <v>123883.2</v>
      </c>
      <c r="V16" s="104">
        <v>61941.599999999999</v>
      </c>
      <c r="W16" s="104">
        <v>0</v>
      </c>
      <c r="X16" s="104">
        <v>0</v>
      </c>
      <c r="Y16" s="109">
        <v>47911.75</v>
      </c>
    </row>
    <row r="17" spans="1:25" s="18" customFormat="1" x14ac:dyDescent="0.25">
      <c r="A17" s="173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5"/>
    </row>
    <row r="18" spans="1:25" ht="60" customHeight="1" x14ac:dyDescent="0.25">
      <c r="A18" s="179">
        <v>4</v>
      </c>
      <c r="B18" s="181" t="s">
        <v>119</v>
      </c>
      <c r="C18" s="177">
        <v>1782167.55</v>
      </c>
      <c r="D18" s="7" t="s">
        <v>50</v>
      </c>
      <c r="E18" s="7" t="s">
        <v>68</v>
      </c>
      <c r="F18" s="8" t="s">
        <v>120</v>
      </c>
      <c r="G18" s="13">
        <v>43320</v>
      </c>
      <c r="H18" s="23">
        <v>390080</v>
      </c>
      <c r="I18" s="23">
        <v>292560</v>
      </c>
      <c r="J18" s="8">
        <v>75</v>
      </c>
      <c r="K18" s="8">
        <v>0</v>
      </c>
      <c r="L18" s="8" t="s">
        <v>86</v>
      </c>
      <c r="M18" s="8">
        <v>0</v>
      </c>
      <c r="N18" s="24" t="s">
        <v>45</v>
      </c>
      <c r="O18" s="24" t="s">
        <v>45</v>
      </c>
      <c r="P18" s="24" t="s">
        <v>45</v>
      </c>
      <c r="Q18" s="24" t="s">
        <v>45</v>
      </c>
      <c r="R18" s="24" t="s">
        <v>45</v>
      </c>
      <c r="S18" s="24" t="s">
        <v>45</v>
      </c>
      <c r="T18" s="24" t="s">
        <v>45</v>
      </c>
      <c r="U18" s="24" t="s">
        <v>45</v>
      </c>
      <c r="V18" s="24" t="s">
        <v>45</v>
      </c>
      <c r="W18" s="24" t="s">
        <v>45</v>
      </c>
      <c r="X18" s="24" t="s">
        <v>45</v>
      </c>
      <c r="Y18" s="48" t="s">
        <v>45</v>
      </c>
    </row>
    <row r="19" spans="1:25" ht="45" x14ac:dyDescent="0.25">
      <c r="A19" s="180"/>
      <c r="B19" s="182"/>
      <c r="C19" s="177"/>
      <c r="D19" s="7" t="s">
        <v>51</v>
      </c>
      <c r="E19" s="7" t="s">
        <v>69</v>
      </c>
      <c r="F19" s="8" t="s">
        <v>121</v>
      </c>
      <c r="G19" s="13">
        <v>43333</v>
      </c>
      <c r="H19" s="23">
        <v>115900</v>
      </c>
      <c r="I19" s="23">
        <v>86925</v>
      </c>
      <c r="J19" s="8">
        <v>75</v>
      </c>
      <c r="K19" s="8">
        <v>75</v>
      </c>
      <c r="L19" s="8" t="s">
        <v>156</v>
      </c>
      <c r="M19" s="8">
        <v>20</v>
      </c>
      <c r="N19" s="24">
        <f>H19</f>
        <v>115900</v>
      </c>
      <c r="O19" s="24">
        <f>I19</f>
        <v>86925</v>
      </c>
      <c r="P19" s="24">
        <v>115900</v>
      </c>
      <c r="Q19" s="24">
        <v>86925</v>
      </c>
      <c r="R19" s="24" t="s">
        <v>152</v>
      </c>
      <c r="S19" s="24" t="s">
        <v>152</v>
      </c>
      <c r="T19" s="24" t="s">
        <v>152</v>
      </c>
      <c r="U19" s="24" t="s">
        <v>152</v>
      </c>
      <c r="V19" s="24" t="s">
        <v>152</v>
      </c>
      <c r="W19" s="24" t="s">
        <v>152</v>
      </c>
      <c r="X19" s="24" t="s">
        <v>152</v>
      </c>
      <c r="Y19" s="24" t="s">
        <v>152</v>
      </c>
    </row>
    <row r="20" spans="1:25" s="20" customFormat="1" ht="60" x14ac:dyDescent="0.25">
      <c r="A20" s="180"/>
      <c r="B20" s="182"/>
      <c r="C20" s="177"/>
      <c r="D20" s="7" t="s">
        <v>52</v>
      </c>
      <c r="E20" s="7" t="s">
        <v>70</v>
      </c>
      <c r="F20" s="8" t="s">
        <v>122</v>
      </c>
      <c r="G20" s="13">
        <v>43336</v>
      </c>
      <c r="H20" s="23">
        <v>30650.29</v>
      </c>
      <c r="I20" s="23">
        <v>22312.07</v>
      </c>
      <c r="J20" s="8">
        <v>73</v>
      </c>
      <c r="K20" s="8">
        <v>36.270000000000003</v>
      </c>
      <c r="L20" s="8" t="s">
        <v>153</v>
      </c>
      <c r="M20" s="8">
        <v>30</v>
      </c>
      <c r="N20" s="24">
        <f t="shared" ref="N20:N34" si="2">H20</f>
        <v>30650.29</v>
      </c>
      <c r="O20" s="24">
        <v>11116.86</v>
      </c>
      <c r="P20" s="24">
        <v>30650.29</v>
      </c>
      <c r="Q20" s="24">
        <v>10537.28</v>
      </c>
      <c r="R20" s="33" t="s">
        <v>146</v>
      </c>
      <c r="S20" s="24" t="s">
        <v>152</v>
      </c>
      <c r="T20" s="24" t="s">
        <v>152</v>
      </c>
      <c r="U20" s="24" t="s">
        <v>152</v>
      </c>
      <c r="V20" s="24" t="s">
        <v>152</v>
      </c>
      <c r="W20" s="24" t="s">
        <v>152</v>
      </c>
      <c r="X20" s="24" t="s">
        <v>152</v>
      </c>
      <c r="Y20" s="24" t="s">
        <v>152</v>
      </c>
    </row>
    <row r="21" spans="1:25" s="20" customFormat="1" ht="30" x14ac:dyDescent="0.25">
      <c r="A21" s="180"/>
      <c r="B21" s="182"/>
      <c r="C21" s="177"/>
      <c r="D21" s="7" t="s">
        <v>53</v>
      </c>
      <c r="E21" s="7" t="s">
        <v>71</v>
      </c>
      <c r="F21" s="8" t="s">
        <v>123</v>
      </c>
      <c r="G21" s="13">
        <v>43339</v>
      </c>
      <c r="H21" s="23">
        <v>46320</v>
      </c>
      <c r="I21" s="23">
        <v>34175.879999999997</v>
      </c>
      <c r="J21" s="8">
        <v>74</v>
      </c>
      <c r="K21" s="8">
        <v>36.270000000000003</v>
      </c>
      <c r="L21" s="8" t="s">
        <v>156</v>
      </c>
      <c r="M21" s="8">
        <v>30</v>
      </c>
      <c r="N21" s="23">
        <f t="shared" si="2"/>
        <v>46320</v>
      </c>
      <c r="O21" s="23">
        <v>16800.259999999998</v>
      </c>
      <c r="P21" s="42">
        <v>44856</v>
      </c>
      <c r="Q21" s="24">
        <v>16269.24</v>
      </c>
      <c r="R21" s="24" t="s">
        <v>152</v>
      </c>
      <c r="S21" s="24" t="s">
        <v>152</v>
      </c>
      <c r="T21" s="24" t="s">
        <v>152</v>
      </c>
      <c r="U21" s="24" t="s">
        <v>152</v>
      </c>
      <c r="V21" s="24" t="s">
        <v>152</v>
      </c>
      <c r="W21" s="24" t="s">
        <v>152</v>
      </c>
      <c r="X21" s="24" t="s">
        <v>152</v>
      </c>
      <c r="Y21" s="48" t="s">
        <v>152</v>
      </c>
    </row>
    <row r="22" spans="1:25" ht="45" x14ac:dyDescent="0.25">
      <c r="A22" s="180"/>
      <c r="B22" s="182"/>
      <c r="C22" s="177"/>
      <c r="D22" s="7" t="s">
        <v>54</v>
      </c>
      <c r="E22" s="7" t="s">
        <v>72</v>
      </c>
      <c r="F22" s="8" t="s">
        <v>124</v>
      </c>
      <c r="G22" s="13">
        <v>43340</v>
      </c>
      <c r="H22" s="23">
        <v>390980</v>
      </c>
      <c r="I22" s="23">
        <v>293235</v>
      </c>
      <c r="J22" s="8">
        <v>75</v>
      </c>
      <c r="K22" s="8">
        <v>36.270000000000003</v>
      </c>
      <c r="L22" s="8" t="s">
        <v>44</v>
      </c>
      <c r="M22" s="8">
        <v>30</v>
      </c>
      <c r="N22" s="23">
        <f t="shared" si="2"/>
        <v>390980</v>
      </c>
      <c r="O22" s="23">
        <v>141808.46</v>
      </c>
      <c r="P22" s="24" t="s">
        <v>45</v>
      </c>
      <c r="Q22" s="24" t="s">
        <v>45</v>
      </c>
      <c r="R22" s="24" t="s">
        <v>45</v>
      </c>
      <c r="S22" s="24" t="s">
        <v>45</v>
      </c>
      <c r="T22" s="24" t="s">
        <v>45</v>
      </c>
      <c r="U22" s="24" t="s">
        <v>45</v>
      </c>
      <c r="V22" s="24" t="s">
        <v>45</v>
      </c>
      <c r="W22" s="24" t="s">
        <v>45</v>
      </c>
      <c r="X22" s="24" t="s">
        <v>45</v>
      </c>
      <c r="Y22" s="48" t="s">
        <v>45</v>
      </c>
    </row>
    <row r="23" spans="1:25" ht="30" x14ac:dyDescent="0.25">
      <c r="A23" s="180"/>
      <c r="B23" s="182"/>
      <c r="C23" s="177"/>
      <c r="D23" s="7" t="s">
        <v>55</v>
      </c>
      <c r="E23" s="7" t="s">
        <v>73</v>
      </c>
      <c r="F23" s="8" t="s">
        <v>125</v>
      </c>
      <c r="G23" s="13">
        <v>43342</v>
      </c>
      <c r="H23" s="8">
        <v>86393.91</v>
      </c>
      <c r="I23" s="8">
        <v>64795.43</v>
      </c>
      <c r="J23" s="8">
        <v>75</v>
      </c>
      <c r="K23" s="8">
        <v>75</v>
      </c>
      <c r="L23" s="8" t="s">
        <v>44</v>
      </c>
      <c r="M23" s="8">
        <v>35</v>
      </c>
      <c r="N23" s="8">
        <f t="shared" si="2"/>
        <v>86393.91</v>
      </c>
      <c r="O23" s="8">
        <f>I23</f>
        <v>64795.43</v>
      </c>
      <c r="P23" s="24" t="s">
        <v>45</v>
      </c>
      <c r="Q23" s="24" t="s">
        <v>45</v>
      </c>
      <c r="R23" s="24" t="s">
        <v>45</v>
      </c>
      <c r="S23" s="24" t="s">
        <v>45</v>
      </c>
      <c r="T23" s="24" t="s">
        <v>45</v>
      </c>
      <c r="U23" s="24" t="s">
        <v>45</v>
      </c>
      <c r="V23" s="24" t="s">
        <v>45</v>
      </c>
      <c r="W23" s="24" t="s">
        <v>45</v>
      </c>
      <c r="X23" s="24" t="s">
        <v>45</v>
      </c>
      <c r="Y23" s="48" t="s">
        <v>45</v>
      </c>
    </row>
    <row r="24" spans="1:25" ht="30" x14ac:dyDescent="0.25">
      <c r="A24" s="180"/>
      <c r="B24" s="182"/>
      <c r="C24" s="177"/>
      <c r="D24" s="7" t="s">
        <v>56</v>
      </c>
      <c r="E24" s="7" t="s">
        <v>74</v>
      </c>
      <c r="F24" s="15" t="s">
        <v>126</v>
      </c>
      <c r="G24" s="13">
        <v>43343</v>
      </c>
      <c r="H24" s="23">
        <v>171391</v>
      </c>
      <c r="I24" s="23">
        <v>128543.25</v>
      </c>
      <c r="J24" s="8">
        <v>75</v>
      </c>
      <c r="K24" s="8">
        <v>36.270000000000003</v>
      </c>
      <c r="L24" s="8" t="s">
        <v>44</v>
      </c>
      <c r="M24" s="8">
        <v>30</v>
      </c>
      <c r="N24" s="23">
        <f t="shared" si="2"/>
        <v>171391</v>
      </c>
      <c r="O24" s="23">
        <v>62163.5</v>
      </c>
      <c r="P24" s="24" t="s">
        <v>45</v>
      </c>
      <c r="Q24" s="24" t="s">
        <v>45</v>
      </c>
      <c r="R24" s="24" t="s">
        <v>45</v>
      </c>
      <c r="S24" s="24" t="s">
        <v>45</v>
      </c>
      <c r="T24" s="24" t="s">
        <v>45</v>
      </c>
      <c r="U24" s="24" t="s">
        <v>45</v>
      </c>
      <c r="V24" s="24" t="s">
        <v>45</v>
      </c>
      <c r="W24" s="24" t="s">
        <v>45</v>
      </c>
      <c r="X24" s="24" t="s">
        <v>45</v>
      </c>
      <c r="Y24" s="48" t="s">
        <v>45</v>
      </c>
    </row>
    <row r="25" spans="1:25" ht="47.25" customHeight="1" x14ac:dyDescent="0.25">
      <c r="A25" s="180"/>
      <c r="B25" s="182"/>
      <c r="C25" s="177"/>
      <c r="D25" s="7" t="s">
        <v>57</v>
      </c>
      <c r="E25" s="7" t="s">
        <v>75</v>
      </c>
      <c r="F25" s="26" t="s">
        <v>127</v>
      </c>
      <c r="G25" s="27">
        <v>43343</v>
      </c>
      <c r="H25" s="28">
        <v>390500</v>
      </c>
      <c r="I25" s="28">
        <v>292875</v>
      </c>
      <c r="J25" s="29">
        <v>75</v>
      </c>
      <c r="K25" s="29">
        <v>75</v>
      </c>
      <c r="L25" s="29" t="s">
        <v>44</v>
      </c>
      <c r="M25" s="29">
        <v>20</v>
      </c>
      <c r="N25" s="28">
        <f t="shared" si="2"/>
        <v>390500</v>
      </c>
      <c r="O25" s="28">
        <f>I25</f>
        <v>292875</v>
      </c>
      <c r="P25" s="24" t="s">
        <v>45</v>
      </c>
      <c r="Q25" s="24" t="s">
        <v>45</v>
      </c>
      <c r="R25" s="24" t="s">
        <v>45</v>
      </c>
      <c r="S25" s="24" t="s">
        <v>45</v>
      </c>
      <c r="T25" s="24" t="s">
        <v>45</v>
      </c>
      <c r="U25" s="24" t="s">
        <v>45</v>
      </c>
      <c r="V25" s="24" t="s">
        <v>45</v>
      </c>
      <c r="W25" s="24" t="s">
        <v>45</v>
      </c>
      <c r="X25" s="24" t="s">
        <v>45</v>
      </c>
      <c r="Y25" s="48" t="s">
        <v>45</v>
      </c>
    </row>
    <row r="26" spans="1:25" ht="45" x14ac:dyDescent="0.25">
      <c r="A26" s="180"/>
      <c r="B26" s="182"/>
      <c r="C26" s="177"/>
      <c r="D26" s="7" t="s">
        <v>58</v>
      </c>
      <c r="E26" s="7" t="s">
        <v>76</v>
      </c>
      <c r="F26" s="7" t="s">
        <v>128</v>
      </c>
      <c r="G26" s="13">
        <v>43347</v>
      </c>
      <c r="H26" s="8">
        <v>100991.64</v>
      </c>
      <c r="I26" s="8">
        <v>75743.73</v>
      </c>
      <c r="J26" s="8">
        <v>75</v>
      </c>
      <c r="K26" s="8">
        <v>75</v>
      </c>
      <c r="L26" s="8" t="s">
        <v>153</v>
      </c>
      <c r="M26" s="8">
        <v>45</v>
      </c>
      <c r="N26" s="8">
        <f t="shared" si="2"/>
        <v>100991.64</v>
      </c>
      <c r="O26" s="23">
        <f>I26</f>
        <v>75743.73</v>
      </c>
      <c r="P26" s="24">
        <f>N26</f>
        <v>100991.64</v>
      </c>
      <c r="Q26" s="24">
        <f>O26</f>
        <v>75743.73</v>
      </c>
      <c r="R26" s="33" t="s">
        <v>142</v>
      </c>
      <c r="S26" s="24" t="s">
        <v>152</v>
      </c>
      <c r="T26" s="24" t="s">
        <v>152</v>
      </c>
      <c r="U26" s="24" t="s">
        <v>152</v>
      </c>
      <c r="V26" s="24" t="s">
        <v>152</v>
      </c>
      <c r="W26" s="24" t="s">
        <v>152</v>
      </c>
      <c r="X26" s="24" t="s">
        <v>152</v>
      </c>
      <c r="Y26" s="48" t="s">
        <v>152</v>
      </c>
    </row>
    <row r="27" spans="1:25" ht="30" x14ac:dyDescent="0.25">
      <c r="A27" s="180"/>
      <c r="B27" s="182"/>
      <c r="C27" s="177"/>
      <c r="D27" s="7" t="s">
        <v>59</v>
      </c>
      <c r="E27" s="7" t="s">
        <v>77</v>
      </c>
      <c r="F27" s="7" t="s">
        <v>129</v>
      </c>
      <c r="G27" s="13">
        <v>43348</v>
      </c>
      <c r="H27" s="8">
        <v>13461.53</v>
      </c>
      <c r="I27" s="8">
        <v>10096.18</v>
      </c>
      <c r="J27" s="8">
        <v>75</v>
      </c>
      <c r="K27" s="8">
        <v>36.270000000000003</v>
      </c>
      <c r="L27" s="8" t="s">
        <v>44</v>
      </c>
      <c r="M27" s="8">
        <v>30</v>
      </c>
      <c r="N27" s="8">
        <f t="shared" si="2"/>
        <v>13461.53</v>
      </c>
      <c r="O27" s="23">
        <v>4882.5</v>
      </c>
      <c r="P27" s="24" t="s">
        <v>45</v>
      </c>
      <c r="Q27" s="24" t="s">
        <v>45</v>
      </c>
      <c r="R27" s="24" t="s">
        <v>45</v>
      </c>
      <c r="S27" s="24" t="s">
        <v>45</v>
      </c>
      <c r="T27" s="24" t="s">
        <v>45</v>
      </c>
      <c r="U27" s="24" t="s">
        <v>45</v>
      </c>
      <c r="V27" s="24" t="s">
        <v>45</v>
      </c>
      <c r="W27" s="24" t="s">
        <v>45</v>
      </c>
      <c r="X27" s="24" t="s">
        <v>45</v>
      </c>
      <c r="Y27" s="48" t="s">
        <v>45</v>
      </c>
    </row>
    <row r="28" spans="1:25" ht="60" x14ac:dyDescent="0.25">
      <c r="A28" s="180"/>
      <c r="B28" s="182"/>
      <c r="C28" s="177"/>
      <c r="D28" s="4" t="s">
        <v>60</v>
      </c>
      <c r="E28" s="4" t="s">
        <v>78</v>
      </c>
      <c r="F28" s="4" t="s">
        <v>130</v>
      </c>
      <c r="G28" s="5">
        <v>43349</v>
      </c>
      <c r="H28" s="40">
        <v>361803.55</v>
      </c>
      <c r="I28" s="40">
        <v>271352.65999999997</v>
      </c>
      <c r="J28" s="40">
        <v>75</v>
      </c>
      <c r="K28" s="40">
        <v>75</v>
      </c>
      <c r="L28" s="40" t="s">
        <v>155</v>
      </c>
      <c r="M28" s="40">
        <v>55</v>
      </c>
      <c r="N28" s="40">
        <f t="shared" si="2"/>
        <v>361803.55</v>
      </c>
      <c r="O28" s="40">
        <f>I28</f>
        <v>271352.65999999997</v>
      </c>
      <c r="P28" s="40">
        <v>361803.55</v>
      </c>
      <c r="Q28" s="30">
        <v>247416.5</v>
      </c>
      <c r="R28" s="17" t="s">
        <v>147</v>
      </c>
      <c r="S28" s="40">
        <v>329888.68</v>
      </c>
      <c r="T28" s="30">
        <v>247416.5</v>
      </c>
      <c r="U28" s="144">
        <v>328787.82</v>
      </c>
      <c r="V28" s="144">
        <v>246590.87</v>
      </c>
      <c r="W28" s="6"/>
      <c r="X28" s="6"/>
      <c r="Y28" s="49"/>
    </row>
    <row r="29" spans="1:25" ht="60" x14ac:dyDescent="0.25">
      <c r="A29" s="180"/>
      <c r="B29" s="182"/>
      <c r="C29" s="177"/>
      <c r="D29" s="7" t="s">
        <v>61</v>
      </c>
      <c r="E29" s="7" t="s">
        <v>79</v>
      </c>
      <c r="F29" s="7" t="s">
        <v>131</v>
      </c>
      <c r="G29" s="13">
        <v>43350</v>
      </c>
      <c r="H29" s="8">
        <v>32355.02</v>
      </c>
      <c r="I29" s="8">
        <v>24266.26</v>
      </c>
      <c r="J29" s="8">
        <v>75</v>
      </c>
      <c r="K29" s="8">
        <v>36.270000000000003</v>
      </c>
      <c r="L29" s="8" t="s">
        <v>44</v>
      </c>
      <c r="M29" s="8">
        <v>30</v>
      </c>
      <c r="N29" s="8">
        <f t="shared" si="2"/>
        <v>32355.02</v>
      </c>
      <c r="O29" s="8">
        <v>11735.18</v>
      </c>
      <c r="P29" s="24" t="s">
        <v>45</v>
      </c>
      <c r="Q29" s="24" t="s">
        <v>45</v>
      </c>
      <c r="R29" s="24" t="s">
        <v>45</v>
      </c>
      <c r="S29" s="24" t="s">
        <v>45</v>
      </c>
      <c r="T29" s="24" t="s">
        <v>45</v>
      </c>
      <c r="U29" s="24" t="s">
        <v>45</v>
      </c>
      <c r="V29" s="24" t="s">
        <v>45</v>
      </c>
      <c r="W29" s="24" t="s">
        <v>45</v>
      </c>
      <c r="X29" s="24" t="s">
        <v>45</v>
      </c>
      <c r="Y29" s="48" t="s">
        <v>45</v>
      </c>
    </row>
    <row r="30" spans="1:25" ht="45" x14ac:dyDescent="0.25">
      <c r="A30" s="180"/>
      <c r="B30" s="182"/>
      <c r="C30" s="177"/>
      <c r="D30" s="4" t="s">
        <v>62</v>
      </c>
      <c r="E30" s="4" t="s">
        <v>80</v>
      </c>
      <c r="F30" s="4" t="s">
        <v>132</v>
      </c>
      <c r="G30" s="5">
        <v>43351</v>
      </c>
      <c r="H30" s="40">
        <v>374382.95</v>
      </c>
      <c r="I30" s="40">
        <v>280787.21000000002</v>
      </c>
      <c r="J30" s="40">
        <v>75</v>
      </c>
      <c r="K30" s="40">
        <v>75</v>
      </c>
      <c r="L30" s="40" t="s">
        <v>155</v>
      </c>
      <c r="M30" s="40">
        <v>40</v>
      </c>
      <c r="N30" s="40">
        <f t="shared" si="2"/>
        <v>374382.95</v>
      </c>
      <c r="O30" s="40">
        <f>I30</f>
        <v>280787.21000000002</v>
      </c>
      <c r="P30" s="40">
        <v>374382.95</v>
      </c>
      <c r="Q30" s="40">
        <v>280787.21000000002</v>
      </c>
      <c r="R30" s="17" t="s">
        <v>148</v>
      </c>
      <c r="S30" s="40">
        <v>374382.95</v>
      </c>
      <c r="T30" s="40">
        <v>280787.21000000002</v>
      </c>
      <c r="U30" s="84">
        <v>374344.27</v>
      </c>
      <c r="V30" s="84">
        <v>280758.2</v>
      </c>
      <c r="W30" s="156">
        <v>374344.27</v>
      </c>
      <c r="X30" s="156">
        <v>280758.2</v>
      </c>
      <c r="Y30" s="49"/>
    </row>
    <row r="31" spans="1:25" ht="30" x14ac:dyDescent="0.25">
      <c r="A31" s="180"/>
      <c r="B31" s="182"/>
      <c r="C31" s="177"/>
      <c r="D31" s="102" t="s">
        <v>63</v>
      </c>
      <c r="E31" s="102" t="s">
        <v>81</v>
      </c>
      <c r="F31" s="102" t="s">
        <v>133</v>
      </c>
      <c r="G31" s="103">
        <v>43352</v>
      </c>
      <c r="H31" s="105">
        <v>197031.71</v>
      </c>
      <c r="I31" s="105">
        <v>147773.78</v>
      </c>
      <c r="J31" s="105">
        <v>75</v>
      </c>
      <c r="K31" s="105">
        <v>36.270000000000003</v>
      </c>
      <c r="L31" s="105" t="s">
        <v>154</v>
      </c>
      <c r="M31" s="105">
        <v>30</v>
      </c>
      <c r="N31" s="105">
        <f t="shared" si="2"/>
        <v>197031.71</v>
      </c>
      <c r="O31" s="105">
        <v>71463.41</v>
      </c>
      <c r="P31" s="105">
        <v>197031.66</v>
      </c>
      <c r="Q31" s="105">
        <v>71463.39</v>
      </c>
      <c r="R31" s="110" t="s">
        <v>137</v>
      </c>
      <c r="S31" s="110">
        <f>P31</f>
        <v>197031.66</v>
      </c>
      <c r="T31" s="105">
        <f>Q31</f>
        <v>71463.39</v>
      </c>
      <c r="U31" s="105">
        <v>164193.04999999999</v>
      </c>
      <c r="V31" s="105">
        <v>59552.75</v>
      </c>
      <c r="W31" s="104">
        <v>163211.38</v>
      </c>
      <c r="X31" s="104">
        <v>59196.78</v>
      </c>
      <c r="Y31" s="113">
        <v>58257.96</v>
      </c>
    </row>
    <row r="32" spans="1:25" ht="60" x14ac:dyDescent="0.25">
      <c r="A32" s="180"/>
      <c r="B32" s="182"/>
      <c r="C32" s="177"/>
      <c r="D32" s="102" t="s">
        <v>64</v>
      </c>
      <c r="E32" s="102" t="s">
        <v>82</v>
      </c>
      <c r="F32" s="102" t="s">
        <v>134</v>
      </c>
      <c r="G32" s="103">
        <v>43353</v>
      </c>
      <c r="H32" s="105">
        <v>343367.16</v>
      </c>
      <c r="I32" s="105">
        <v>257525.36</v>
      </c>
      <c r="J32" s="105">
        <v>75</v>
      </c>
      <c r="K32" s="105">
        <v>75</v>
      </c>
      <c r="L32" s="105" t="s">
        <v>154</v>
      </c>
      <c r="M32" s="105">
        <v>45</v>
      </c>
      <c r="N32" s="105">
        <f t="shared" si="2"/>
        <v>343367.16</v>
      </c>
      <c r="O32" s="105">
        <f>I32</f>
        <v>257525.36</v>
      </c>
      <c r="P32" s="105">
        <v>326043.5</v>
      </c>
      <c r="Q32" s="105">
        <v>244532.63</v>
      </c>
      <c r="R32" s="110" t="s">
        <v>138</v>
      </c>
      <c r="S32" s="110">
        <f>P32</f>
        <v>326043.5</v>
      </c>
      <c r="T32" s="105">
        <f>Q32</f>
        <v>244532.63</v>
      </c>
      <c r="U32" s="105">
        <v>326043.5</v>
      </c>
      <c r="V32" s="105">
        <v>244532.63</v>
      </c>
      <c r="W32" s="104">
        <v>326043.5</v>
      </c>
      <c r="X32" s="104">
        <v>244532.63</v>
      </c>
      <c r="Y32" s="113">
        <v>236402.33</v>
      </c>
    </row>
    <row r="33" spans="1:26" ht="30" x14ac:dyDescent="0.25">
      <c r="A33" s="180"/>
      <c r="B33" s="182"/>
      <c r="C33" s="177"/>
      <c r="D33" s="7" t="s">
        <v>65</v>
      </c>
      <c r="E33" s="7" t="s">
        <v>83</v>
      </c>
      <c r="F33" s="7" t="s">
        <v>135</v>
      </c>
      <c r="G33" s="13">
        <v>43353</v>
      </c>
      <c r="H33" s="23">
        <v>137220</v>
      </c>
      <c r="I33" s="8">
        <v>102915</v>
      </c>
      <c r="J33" s="8">
        <v>75</v>
      </c>
      <c r="K33" s="8">
        <v>36.270000000000003</v>
      </c>
      <c r="L33" s="8" t="s">
        <v>143</v>
      </c>
      <c r="M33" s="8">
        <v>30</v>
      </c>
      <c r="N33" s="23">
        <f t="shared" si="2"/>
        <v>137220</v>
      </c>
      <c r="O33" s="8">
        <v>49769.69</v>
      </c>
      <c r="P33" s="24" t="s">
        <v>45</v>
      </c>
      <c r="Q33" s="24" t="s">
        <v>45</v>
      </c>
      <c r="R33" s="24" t="s">
        <v>45</v>
      </c>
      <c r="S33" s="24" t="s">
        <v>45</v>
      </c>
      <c r="T33" s="24" t="s">
        <v>45</v>
      </c>
      <c r="U33" s="24" t="s">
        <v>45</v>
      </c>
      <c r="V33" s="24" t="s">
        <v>45</v>
      </c>
      <c r="W33" s="24" t="s">
        <v>45</v>
      </c>
      <c r="X33" s="24" t="s">
        <v>45</v>
      </c>
      <c r="Y33" s="48" t="s">
        <v>45</v>
      </c>
    </row>
    <row r="34" spans="1:26" ht="45" x14ac:dyDescent="0.25">
      <c r="A34" s="180"/>
      <c r="B34" s="182"/>
      <c r="C34" s="177"/>
      <c r="D34" s="35" t="s">
        <v>66</v>
      </c>
      <c r="E34" s="35" t="s">
        <v>84</v>
      </c>
      <c r="F34" s="35" t="s">
        <v>42</v>
      </c>
      <c r="G34" s="36">
        <v>43353</v>
      </c>
      <c r="H34" s="37">
        <v>158000</v>
      </c>
      <c r="I34" s="37">
        <v>118500</v>
      </c>
      <c r="J34" s="37">
        <v>75</v>
      </c>
      <c r="K34" s="37">
        <v>75</v>
      </c>
      <c r="L34" s="83" t="s">
        <v>155</v>
      </c>
      <c r="M34" s="37">
        <v>20</v>
      </c>
      <c r="N34" s="39">
        <f t="shared" si="2"/>
        <v>158000</v>
      </c>
      <c r="O34" s="39">
        <f>I34</f>
        <v>118500</v>
      </c>
      <c r="P34" s="39">
        <v>158000</v>
      </c>
      <c r="Q34" s="39">
        <v>118500</v>
      </c>
      <c r="R34" s="17" t="s">
        <v>157</v>
      </c>
      <c r="S34" s="43">
        <v>158000</v>
      </c>
      <c r="T34" s="30">
        <v>118500</v>
      </c>
      <c r="U34" s="43">
        <v>158000</v>
      </c>
      <c r="V34" s="30">
        <v>118500</v>
      </c>
      <c r="W34" s="43">
        <v>158000</v>
      </c>
      <c r="X34" s="30">
        <v>118500</v>
      </c>
      <c r="Y34" s="47"/>
    </row>
    <row r="35" spans="1:26" s="1" customFormat="1" ht="90.75" thickBot="1" x14ac:dyDescent="0.3">
      <c r="A35" s="180"/>
      <c r="B35" s="182"/>
      <c r="C35" s="177"/>
      <c r="D35" s="138" t="s">
        <v>67</v>
      </c>
      <c r="E35" s="138" t="s">
        <v>85</v>
      </c>
      <c r="F35" s="138" t="s">
        <v>136</v>
      </c>
      <c r="G35" s="168">
        <v>43353</v>
      </c>
      <c r="H35" s="159">
        <v>346972.5</v>
      </c>
      <c r="I35" s="159">
        <v>260229.38</v>
      </c>
      <c r="J35" s="159">
        <v>75</v>
      </c>
      <c r="K35" s="159">
        <v>75</v>
      </c>
      <c r="L35" s="105" t="s">
        <v>154</v>
      </c>
      <c r="M35" s="159">
        <v>20</v>
      </c>
      <c r="N35" s="169">
        <f>H35</f>
        <v>346972.5</v>
      </c>
      <c r="O35" s="159">
        <f>I35</f>
        <v>260229.38</v>
      </c>
      <c r="P35" s="169">
        <v>346972.5</v>
      </c>
      <c r="Q35" s="159">
        <v>260229.38</v>
      </c>
      <c r="R35" s="170" t="s">
        <v>161</v>
      </c>
      <c r="S35" s="171">
        <v>346972.5</v>
      </c>
      <c r="T35" s="169">
        <v>260229.38</v>
      </c>
      <c r="U35" s="171">
        <v>346532.5</v>
      </c>
      <c r="V35" s="169">
        <v>259899.38</v>
      </c>
      <c r="W35" s="172" t="s">
        <v>152</v>
      </c>
      <c r="X35" s="172" t="s">
        <v>152</v>
      </c>
      <c r="Y35" s="113">
        <v>259882.87</v>
      </c>
      <c r="Z35" s="164" t="s">
        <v>227</v>
      </c>
    </row>
    <row r="36" spans="1:26" s="1" customFormat="1" ht="45" x14ac:dyDescent="0.25">
      <c r="A36" s="196">
        <v>5</v>
      </c>
      <c r="B36" s="183" t="s">
        <v>168</v>
      </c>
      <c r="C36" s="195"/>
      <c r="D36" s="67" t="s">
        <v>169</v>
      </c>
      <c r="E36" s="89" t="s">
        <v>176</v>
      </c>
      <c r="F36" s="90" t="s">
        <v>90</v>
      </c>
      <c r="G36" s="52">
        <v>44987</v>
      </c>
      <c r="H36" s="54">
        <v>20202.73</v>
      </c>
      <c r="I36" s="54">
        <v>15152.05</v>
      </c>
      <c r="J36" s="53">
        <v>75</v>
      </c>
      <c r="K36" s="91">
        <v>0.75</v>
      </c>
      <c r="L36" s="167" t="s">
        <v>228</v>
      </c>
      <c r="M36" s="53">
        <v>20</v>
      </c>
      <c r="N36" s="54">
        <v>20202.73</v>
      </c>
      <c r="O36" s="92">
        <v>15152.05</v>
      </c>
      <c r="P36" s="86">
        <v>20202.73</v>
      </c>
      <c r="Q36" s="53">
        <v>15152.03</v>
      </c>
      <c r="R36" s="60" t="s">
        <v>220</v>
      </c>
      <c r="S36" s="61">
        <v>20202.73</v>
      </c>
      <c r="T36" s="62">
        <v>15152.03</v>
      </c>
      <c r="U36" s="62">
        <v>20202.71</v>
      </c>
      <c r="V36" s="62">
        <v>15152.03</v>
      </c>
      <c r="W36" s="63"/>
      <c r="X36" s="63"/>
      <c r="Y36" s="64"/>
    </row>
    <row r="37" spans="1:26" s="1" customFormat="1" ht="30" x14ac:dyDescent="0.25">
      <c r="A37" s="180"/>
      <c r="B37" s="182"/>
      <c r="C37" s="195"/>
      <c r="D37" s="82" t="s">
        <v>170</v>
      </c>
      <c r="E37" s="7" t="s">
        <v>177</v>
      </c>
      <c r="F37" s="7" t="s">
        <v>181</v>
      </c>
      <c r="G37" s="13">
        <v>44988</v>
      </c>
      <c r="H37" s="23">
        <v>136906</v>
      </c>
      <c r="I37" s="23">
        <v>102679.5</v>
      </c>
      <c r="J37" s="8">
        <v>75</v>
      </c>
      <c r="K37" s="8">
        <v>0</v>
      </c>
      <c r="L37" s="15" t="s">
        <v>191</v>
      </c>
      <c r="M37" s="24" t="s">
        <v>45</v>
      </c>
      <c r="N37" s="24" t="s">
        <v>45</v>
      </c>
      <c r="O37" s="48" t="s">
        <v>45</v>
      </c>
      <c r="P37" s="87" t="s">
        <v>45</v>
      </c>
      <c r="Q37" s="24" t="s">
        <v>45</v>
      </c>
      <c r="R37" s="24" t="s">
        <v>45</v>
      </c>
      <c r="S37" s="24" t="s">
        <v>45</v>
      </c>
      <c r="T37" s="24" t="s">
        <v>45</v>
      </c>
      <c r="U37" s="24" t="s">
        <v>45</v>
      </c>
      <c r="V37" s="24" t="s">
        <v>45</v>
      </c>
      <c r="W37" s="24" t="s">
        <v>45</v>
      </c>
      <c r="X37" s="24" t="s">
        <v>45</v>
      </c>
      <c r="Y37" s="24" t="s">
        <v>45</v>
      </c>
    </row>
    <row r="38" spans="1:26" s="1" customFormat="1" ht="135" x14ac:dyDescent="0.25">
      <c r="A38" s="180"/>
      <c r="B38" s="182"/>
      <c r="C38" s="195"/>
      <c r="D38" s="68" t="s">
        <v>171</v>
      </c>
      <c r="E38" s="35" t="s">
        <v>178</v>
      </c>
      <c r="F38" s="35" t="s">
        <v>182</v>
      </c>
      <c r="G38" s="36">
        <v>44990</v>
      </c>
      <c r="H38" s="39">
        <v>121289</v>
      </c>
      <c r="I38" s="39">
        <v>90966.75</v>
      </c>
      <c r="J38" s="37">
        <v>75</v>
      </c>
      <c r="K38" s="74">
        <v>0.75</v>
      </c>
      <c r="L38" s="167" t="s">
        <v>228</v>
      </c>
      <c r="M38" s="37">
        <v>30</v>
      </c>
      <c r="N38" s="39">
        <v>121289</v>
      </c>
      <c r="O38" s="93">
        <v>90966.75</v>
      </c>
      <c r="P38" s="88">
        <v>121289</v>
      </c>
      <c r="Q38" s="37">
        <v>90966.75</v>
      </c>
      <c r="R38" s="17" t="s">
        <v>221</v>
      </c>
      <c r="S38" s="43">
        <v>121289</v>
      </c>
      <c r="T38" s="30">
        <v>90966.75</v>
      </c>
      <c r="U38" s="30">
        <v>121289</v>
      </c>
      <c r="V38" s="30">
        <v>90966.75</v>
      </c>
      <c r="W38" s="30">
        <v>121289</v>
      </c>
      <c r="X38" s="30">
        <v>90966.75</v>
      </c>
      <c r="Y38" s="47"/>
    </row>
    <row r="39" spans="1:26" s="1" customFormat="1" ht="60" x14ac:dyDescent="0.25">
      <c r="A39" s="180"/>
      <c r="B39" s="182"/>
      <c r="C39" s="195"/>
      <c r="D39" s="157" t="s">
        <v>172</v>
      </c>
      <c r="E39" s="102" t="s">
        <v>188</v>
      </c>
      <c r="F39" s="102" t="s">
        <v>180</v>
      </c>
      <c r="G39" s="103">
        <v>44990</v>
      </c>
      <c r="H39" s="106">
        <v>50708.1</v>
      </c>
      <c r="I39" s="106">
        <v>38031.07</v>
      </c>
      <c r="J39" s="105">
        <v>75</v>
      </c>
      <c r="K39" s="158">
        <v>0.75</v>
      </c>
      <c r="L39" s="105" t="s">
        <v>154</v>
      </c>
      <c r="M39" s="105">
        <v>20</v>
      </c>
      <c r="N39" s="106">
        <v>50708.1</v>
      </c>
      <c r="O39" s="118">
        <v>38031.07</v>
      </c>
      <c r="P39" s="106">
        <v>50708.1</v>
      </c>
      <c r="Q39" s="118">
        <v>38031</v>
      </c>
      <c r="R39" s="110" t="s">
        <v>219</v>
      </c>
      <c r="S39" s="160">
        <v>50708</v>
      </c>
      <c r="T39" s="106">
        <v>38031</v>
      </c>
      <c r="U39" s="106">
        <v>50700</v>
      </c>
      <c r="V39" s="161">
        <v>38025</v>
      </c>
      <c r="W39" s="162" t="s">
        <v>152</v>
      </c>
      <c r="X39" s="162" t="s">
        <v>152</v>
      </c>
      <c r="Y39" s="161">
        <v>38025</v>
      </c>
      <c r="Z39" s="164"/>
    </row>
    <row r="40" spans="1:26" s="1" customFormat="1" ht="75" x14ac:dyDescent="0.25">
      <c r="A40" s="180"/>
      <c r="B40" s="182"/>
      <c r="C40" s="195"/>
      <c r="D40" s="157" t="s">
        <v>173</v>
      </c>
      <c r="E40" s="102" t="s">
        <v>186</v>
      </c>
      <c r="F40" s="102" t="s">
        <v>183</v>
      </c>
      <c r="G40" s="103">
        <v>44990</v>
      </c>
      <c r="H40" s="106">
        <v>54349.47</v>
      </c>
      <c r="I40" s="106">
        <v>40762.1</v>
      </c>
      <c r="J40" s="105">
        <v>75</v>
      </c>
      <c r="K40" s="158">
        <v>0.75</v>
      </c>
      <c r="L40" s="105" t="s">
        <v>154</v>
      </c>
      <c r="M40" s="105">
        <v>25</v>
      </c>
      <c r="N40" s="106">
        <v>48088.07</v>
      </c>
      <c r="O40" s="118">
        <v>35831.25</v>
      </c>
      <c r="P40" s="163">
        <v>48088.07</v>
      </c>
      <c r="Q40" s="105">
        <v>35831.25</v>
      </c>
      <c r="R40" s="110" t="s">
        <v>222</v>
      </c>
      <c r="S40" s="160">
        <v>48088.07</v>
      </c>
      <c r="T40" s="106">
        <v>35831.25</v>
      </c>
      <c r="U40" s="160">
        <v>48088.07</v>
      </c>
      <c r="V40" s="106">
        <v>35831.25</v>
      </c>
      <c r="W40" s="160">
        <v>48088.07</v>
      </c>
      <c r="X40" s="106">
        <v>35831.25</v>
      </c>
      <c r="Y40" s="161">
        <v>35831.25</v>
      </c>
      <c r="Z40" s="164"/>
    </row>
    <row r="41" spans="1:26" s="1" customFormat="1" ht="60" x14ac:dyDescent="0.25">
      <c r="A41" s="180"/>
      <c r="B41" s="182"/>
      <c r="C41" s="195"/>
      <c r="D41" s="68" t="s">
        <v>174</v>
      </c>
      <c r="E41" s="35" t="s">
        <v>189</v>
      </c>
      <c r="F41" s="35" t="s">
        <v>184</v>
      </c>
      <c r="G41" s="36">
        <v>44990</v>
      </c>
      <c r="H41" s="39">
        <v>73536</v>
      </c>
      <c r="I41" s="39">
        <v>55152</v>
      </c>
      <c r="J41" s="37">
        <v>75</v>
      </c>
      <c r="K41" s="74">
        <v>0.75</v>
      </c>
      <c r="L41" s="37" t="s">
        <v>155</v>
      </c>
      <c r="M41" s="37">
        <v>30</v>
      </c>
      <c r="N41" s="39">
        <v>73536</v>
      </c>
      <c r="O41" s="93">
        <v>55152</v>
      </c>
      <c r="P41" s="39">
        <v>73536</v>
      </c>
      <c r="Q41" s="93">
        <v>55152</v>
      </c>
      <c r="R41" s="59" t="s">
        <v>216</v>
      </c>
      <c r="S41" s="43">
        <v>73536</v>
      </c>
      <c r="T41" s="43">
        <v>55152</v>
      </c>
      <c r="U41" s="43">
        <v>73096.800000000003</v>
      </c>
      <c r="V41" s="43">
        <v>54822.6</v>
      </c>
      <c r="W41" s="38"/>
      <c r="X41" s="38"/>
      <c r="Y41" s="47"/>
    </row>
    <row r="42" spans="1:26" s="1" customFormat="1" ht="45.75" thickBot="1" x14ac:dyDescent="0.3">
      <c r="A42" s="180"/>
      <c r="B42" s="182"/>
      <c r="C42" s="195"/>
      <c r="D42" s="85" t="s">
        <v>175</v>
      </c>
      <c r="E42" s="55" t="s">
        <v>179</v>
      </c>
      <c r="F42" s="55" t="s">
        <v>185</v>
      </c>
      <c r="G42" s="56">
        <v>44990</v>
      </c>
      <c r="H42" s="57">
        <v>37373.68</v>
      </c>
      <c r="I42" s="58">
        <v>28030.26</v>
      </c>
      <c r="J42" s="57">
        <v>75</v>
      </c>
      <c r="K42" s="95">
        <v>0.75</v>
      </c>
      <c r="L42" s="152" t="s">
        <v>155</v>
      </c>
      <c r="M42" s="57">
        <v>20</v>
      </c>
      <c r="N42" s="57">
        <v>37373.68</v>
      </c>
      <c r="O42" s="96">
        <v>28030.26</v>
      </c>
      <c r="P42" s="57">
        <v>37373.68</v>
      </c>
      <c r="Q42" s="93">
        <v>23358.55</v>
      </c>
      <c r="R42" s="59" t="s">
        <v>217</v>
      </c>
      <c r="S42" s="43">
        <v>37373.68</v>
      </c>
      <c r="T42" s="43">
        <v>23358.54</v>
      </c>
      <c r="U42" s="43">
        <v>27474.73</v>
      </c>
      <c r="V42" s="43">
        <v>20606.04</v>
      </c>
      <c r="W42" s="43">
        <v>27316.67</v>
      </c>
      <c r="X42" s="43">
        <v>20487.5</v>
      </c>
      <c r="Y42" s="97"/>
    </row>
    <row r="43" spans="1:26" s="1" customFormat="1" ht="75" x14ac:dyDescent="0.25">
      <c r="A43" s="180"/>
      <c r="B43" s="182"/>
      <c r="C43" s="195"/>
      <c r="D43" s="67" t="s">
        <v>197</v>
      </c>
      <c r="E43" s="89" t="s">
        <v>203</v>
      </c>
      <c r="F43" s="90" t="s">
        <v>209</v>
      </c>
      <c r="G43" s="52">
        <v>45140</v>
      </c>
      <c r="H43" s="54">
        <v>43200</v>
      </c>
      <c r="I43" s="54">
        <v>32400</v>
      </c>
      <c r="J43" s="37">
        <v>75</v>
      </c>
      <c r="K43" s="91">
        <v>0.75</v>
      </c>
      <c r="L43" s="152" t="s">
        <v>155</v>
      </c>
      <c r="M43" s="53">
        <v>45</v>
      </c>
      <c r="N43" s="54">
        <v>43200</v>
      </c>
      <c r="O43" s="54">
        <v>32400</v>
      </c>
      <c r="P43" s="54">
        <v>43200</v>
      </c>
      <c r="Q43" s="53">
        <v>32400</v>
      </c>
      <c r="R43" s="60" t="s">
        <v>223</v>
      </c>
      <c r="S43" s="61">
        <v>43200</v>
      </c>
      <c r="T43" s="62">
        <v>32400</v>
      </c>
      <c r="U43" s="61">
        <v>43200</v>
      </c>
      <c r="V43" s="62">
        <v>32400</v>
      </c>
      <c r="W43" s="63"/>
      <c r="X43" s="63"/>
      <c r="Y43" s="64"/>
    </row>
    <row r="44" spans="1:26" s="1" customFormat="1" ht="45" x14ac:dyDescent="0.25">
      <c r="A44" s="180"/>
      <c r="B44" s="182"/>
      <c r="C44" s="195"/>
      <c r="D44" s="82" t="s">
        <v>198</v>
      </c>
      <c r="E44" s="7" t="s">
        <v>212</v>
      </c>
      <c r="F44" s="7" t="s">
        <v>210</v>
      </c>
      <c r="G44" s="13">
        <v>45145</v>
      </c>
      <c r="H44" s="23">
        <v>136900</v>
      </c>
      <c r="I44" s="23">
        <f>SUM(H44*K44)</f>
        <v>95216.343148899992</v>
      </c>
      <c r="J44" s="8">
        <v>75</v>
      </c>
      <c r="K44" s="98">
        <v>0.69551748099999999</v>
      </c>
      <c r="L44" s="8" t="s">
        <v>156</v>
      </c>
      <c r="M44" s="8">
        <v>40</v>
      </c>
      <c r="N44" s="23">
        <v>136900</v>
      </c>
      <c r="O44" s="23">
        <v>95216.34</v>
      </c>
      <c r="P44" s="23">
        <v>136900</v>
      </c>
      <c r="Q44" s="8">
        <v>95216.33</v>
      </c>
      <c r="R44" s="26" t="s">
        <v>152</v>
      </c>
      <c r="S44" s="99" t="s">
        <v>152</v>
      </c>
      <c r="T44" s="23" t="s">
        <v>152</v>
      </c>
      <c r="U44" s="23" t="s">
        <v>152</v>
      </c>
      <c r="V44" s="23" t="s">
        <v>152</v>
      </c>
      <c r="W44" s="23" t="s">
        <v>152</v>
      </c>
      <c r="X44" s="23" t="s">
        <v>152</v>
      </c>
      <c r="Y44" s="23" t="s">
        <v>152</v>
      </c>
    </row>
    <row r="45" spans="1:26" s="1" customFormat="1" ht="75" x14ac:dyDescent="0.25">
      <c r="A45" s="180"/>
      <c r="B45" s="182"/>
      <c r="C45" s="195"/>
      <c r="D45" s="7" t="s">
        <v>202</v>
      </c>
      <c r="E45" s="7" t="s">
        <v>213</v>
      </c>
      <c r="F45" s="7" t="s">
        <v>207</v>
      </c>
      <c r="G45" s="13">
        <v>45145</v>
      </c>
      <c r="H45" s="23">
        <v>136900</v>
      </c>
      <c r="I45" s="23">
        <v>102675</v>
      </c>
      <c r="J45" s="8">
        <v>75</v>
      </c>
      <c r="K45" s="98">
        <v>0</v>
      </c>
      <c r="L45" s="101" t="s">
        <v>86</v>
      </c>
      <c r="M45" s="8">
        <v>0</v>
      </c>
      <c r="N45" s="23" t="s">
        <v>152</v>
      </c>
      <c r="O45" s="23" t="s">
        <v>152</v>
      </c>
      <c r="P45" s="23" t="s">
        <v>152</v>
      </c>
      <c r="Q45" s="8" t="s">
        <v>152</v>
      </c>
      <c r="R45" s="26" t="s">
        <v>152</v>
      </c>
      <c r="S45" s="99" t="s">
        <v>152</v>
      </c>
      <c r="T45" s="23" t="s">
        <v>152</v>
      </c>
      <c r="U45" s="23" t="s">
        <v>152</v>
      </c>
      <c r="V45" s="23" t="s">
        <v>152</v>
      </c>
      <c r="W45" s="23" t="s">
        <v>152</v>
      </c>
      <c r="X45" s="23" t="s">
        <v>152</v>
      </c>
      <c r="Y45" s="23" t="s">
        <v>152</v>
      </c>
    </row>
    <row r="46" spans="1:26" s="1" customFormat="1" ht="30" x14ac:dyDescent="0.25">
      <c r="A46" s="180"/>
      <c r="B46" s="182"/>
      <c r="C46" s="195"/>
      <c r="D46" s="82" t="s">
        <v>199</v>
      </c>
      <c r="E46" s="7" t="s">
        <v>204</v>
      </c>
      <c r="F46" s="7" t="s">
        <v>185</v>
      </c>
      <c r="G46" s="13">
        <v>45145</v>
      </c>
      <c r="H46" s="23">
        <v>22680</v>
      </c>
      <c r="I46" s="23">
        <v>17010</v>
      </c>
      <c r="J46" s="8">
        <v>75</v>
      </c>
      <c r="K46" s="98">
        <v>0.75</v>
      </c>
      <c r="L46" s="8" t="s">
        <v>156</v>
      </c>
      <c r="M46" s="8">
        <v>35</v>
      </c>
      <c r="N46" s="23">
        <v>22680</v>
      </c>
      <c r="O46" s="23">
        <v>17010</v>
      </c>
      <c r="P46" s="23">
        <v>18900</v>
      </c>
      <c r="Q46" s="23">
        <v>14175</v>
      </c>
      <c r="R46" s="26" t="s">
        <v>152</v>
      </c>
      <c r="S46" s="99" t="s">
        <v>152</v>
      </c>
      <c r="T46" s="23" t="s">
        <v>152</v>
      </c>
      <c r="U46" s="23" t="s">
        <v>152</v>
      </c>
      <c r="V46" s="23" t="s">
        <v>152</v>
      </c>
      <c r="W46" s="23" t="s">
        <v>152</v>
      </c>
      <c r="X46" s="23" t="s">
        <v>152</v>
      </c>
      <c r="Y46" s="23" t="s">
        <v>152</v>
      </c>
    </row>
    <row r="47" spans="1:26" s="1" customFormat="1" ht="75" x14ac:dyDescent="0.25">
      <c r="A47" s="180"/>
      <c r="B47" s="182"/>
      <c r="C47" s="195"/>
      <c r="D47" s="68" t="s">
        <v>200</v>
      </c>
      <c r="E47" s="35" t="s">
        <v>205</v>
      </c>
      <c r="F47" s="35" t="s">
        <v>211</v>
      </c>
      <c r="G47" s="36">
        <v>45145</v>
      </c>
      <c r="H47" s="39">
        <v>135707</v>
      </c>
      <c r="I47" s="39">
        <f>SUM(H47*K47)</f>
        <v>94386.590794067</v>
      </c>
      <c r="J47" s="37">
        <v>75</v>
      </c>
      <c r="K47" s="74">
        <v>0.69551748099999999</v>
      </c>
      <c r="L47" s="154" t="s">
        <v>155</v>
      </c>
      <c r="M47" s="37">
        <v>40</v>
      </c>
      <c r="N47" s="39">
        <v>135707</v>
      </c>
      <c r="O47" s="39">
        <v>94386.59</v>
      </c>
      <c r="P47" s="39">
        <v>135707</v>
      </c>
      <c r="Q47" s="37">
        <v>94386.59</v>
      </c>
      <c r="R47" s="17" t="s">
        <v>225</v>
      </c>
      <c r="S47" s="43">
        <v>135707</v>
      </c>
      <c r="T47" s="43">
        <v>94386.59</v>
      </c>
      <c r="U47" s="43">
        <v>135707</v>
      </c>
      <c r="V47" s="43">
        <v>94386.59</v>
      </c>
      <c r="W47" s="43">
        <v>135707</v>
      </c>
      <c r="X47" s="43">
        <v>94386.59</v>
      </c>
      <c r="Y47" s="47"/>
    </row>
    <row r="48" spans="1:26" s="10" customFormat="1" ht="45.75" thickBot="1" x14ac:dyDescent="0.3">
      <c r="A48" s="197"/>
      <c r="B48" s="184"/>
      <c r="C48" s="195"/>
      <c r="D48" s="69" t="s">
        <v>201</v>
      </c>
      <c r="E48" s="70" t="s">
        <v>206</v>
      </c>
      <c r="F48" s="70" t="s">
        <v>208</v>
      </c>
      <c r="G48" s="71">
        <v>45145</v>
      </c>
      <c r="H48" s="72">
        <v>103155</v>
      </c>
      <c r="I48" s="73">
        <v>77366.25</v>
      </c>
      <c r="J48" s="37">
        <v>75</v>
      </c>
      <c r="K48" s="94">
        <v>0.75</v>
      </c>
      <c r="L48" s="154" t="s">
        <v>155</v>
      </c>
      <c r="M48" s="72">
        <v>20</v>
      </c>
      <c r="N48" s="72">
        <v>103155</v>
      </c>
      <c r="O48" s="73">
        <v>77366.25</v>
      </c>
      <c r="P48" s="39">
        <v>103155</v>
      </c>
      <c r="Q48" s="37">
        <v>77366.25</v>
      </c>
      <c r="R48" s="155" t="s">
        <v>226</v>
      </c>
      <c r="S48" s="43">
        <v>103155</v>
      </c>
      <c r="T48" s="43">
        <v>77366.25</v>
      </c>
      <c r="U48" s="43">
        <v>103155</v>
      </c>
      <c r="V48" s="43">
        <v>77366.25</v>
      </c>
      <c r="W48" s="65"/>
      <c r="X48" s="65"/>
      <c r="Y48" s="66"/>
    </row>
    <row r="49" spans="1:37" s="18" customFormat="1" x14ac:dyDescent="0.25">
      <c r="A49" s="189"/>
      <c r="B49" s="190"/>
      <c r="C49" s="174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1"/>
    </row>
    <row r="50" spans="1:37" ht="67.5" customHeight="1" x14ac:dyDescent="0.25">
      <c r="A50" s="178">
        <v>4</v>
      </c>
      <c r="B50" s="176" t="s">
        <v>101</v>
      </c>
      <c r="C50" s="177">
        <v>1359591.19</v>
      </c>
      <c r="D50" s="4" t="s">
        <v>102</v>
      </c>
      <c r="E50" s="4" t="s">
        <v>93</v>
      </c>
      <c r="F50" s="41" t="s">
        <v>105</v>
      </c>
      <c r="G50" s="5">
        <v>43353</v>
      </c>
      <c r="H50" s="40">
        <v>391152.7</v>
      </c>
      <c r="I50" s="40">
        <f>H50</f>
        <v>391152.7</v>
      </c>
      <c r="J50" s="40">
        <v>100</v>
      </c>
      <c r="K50" s="40">
        <v>100</v>
      </c>
      <c r="L50" s="40" t="s">
        <v>155</v>
      </c>
      <c r="M50" s="40">
        <v>75</v>
      </c>
      <c r="N50" s="30">
        <f>H50</f>
        <v>391152.7</v>
      </c>
      <c r="O50" s="30">
        <f>N50</f>
        <v>391152.7</v>
      </c>
      <c r="P50" s="40">
        <v>388123.01</v>
      </c>
      <c r="Q50" s="40">
        <v>388123.01</v>
      </c>
      <c r="R50" s="17" t="s">
        <v>145</v>
      </c>
      <c r="S50" s="17">
        <v>388123.01</v>
      </c>
      <c r="T50" s="17">
        <v>388123.01</v>
      </c>
      <c r="U50" s="100">
        <v>370891.61</v>
      </c>
      <c r="V50" s="100">
        <v>370891.61</v>
      </c>
      <c r="W50" s="166">
        <v>370891.61</v>
      </c>
      <c r="X50" s="166">
        <v>370891.61</v>
      </c>
      <c r="Y50" s="50">
        <v>185445.79</v>
      </c>
    </row>
    <row r="51" spans="1:37" ht="42.75" customHeight="1" x14ac:dyDescent="0.25">
      <c r="A51" s="178"/>
      <c r="B51" s="176"/>
      <c r="C51" s="177"/>
      <c r="D51" s="102" t="s">
        <v>103</v>
      </c>
      <c r="E51" s="102" t="s">
        <v>94</v>
      </c>
      <c r="F51" s="107" t="s">
        <v>105</v>
      </c>
      <c r="G51" s="114">
        <v>43353</v>
      </c>
      <c r="H51" s="105">
        <v>236538.17</v>
      </c>
      <c r="I51" s="105">
        <f>H51</f>
        <v>236538.17</v>
      </c>
      <c r="J51" s="105">
        <v>100</v>
      </c>
      <c r="K51" s="105">
        <v>100</v>
      </c>
      <c r="L51" s="105" t="s">
        <v>193</v>
      </c>
      <c r="M51" s="115">
        <v>65</v>
      </c>
      <c r="N51" s="105">
        <f>H51</f>
        <v>236538.17</v>
      </c>
      <c r="O51" s="105">
        <f>I51</f>
        <v>236538.17</v>
      </c>
      <c r="P51" s="105">
        <f>N51</f>
        <v>236538.17</v>
      </c>
      <c r="Q51" s="105">
        <f>O51</f>
        <v>236538.17</v>
      </c>
      <c r="R51" s="110" t="s">
        <v>106</v>
      </c>
      <c r="S51" s="110">
        <f>P51</f>
        <v>236538.17</v>
      </c>
      <c r="T51" s="105">
        <f>P51</f>
        <v>236538.17</v>
      </c>
      <c r="U51" s="105">
        <v>235133.85</v>
      </c>
      <c r="V51" s="105">
        <v>235133.85</v>
      </c>
      <c r="W51" s="105">
        <v>235126.99</v>
      </c>
      <c r="X51" s="105">
        <v>235126.99</v>
      </c>
      <c r="Y51" s="113">
        <v>233343.45</v>
      </c>
    </row>
    <row r="52" spans="1:37" s="10" customFormat="1" ht="80.25" customHeight="1" thickBot="1" x14ac:dyDescent="0.3">
      <c r="A52" s="178"/>
      <c r="B52" s="176"/>
      <c r="C52" s="177"/>
      <c r="D52" s="102" t="s">
        <v>104</v>
      </c>
      <c r="E52" s="102" t="s">
        <v>95</v>
      </c>
      <c r="F52" s="107" t="s">
        <v>105</v>
      </c>
      <c r="G52" s="114">
        <v>43353</v>
      </c>
      <c r="H52" s="105">
        <v>391156.9</v>
      </c>
      <c r="I52" s="105">
        <f>H52</f>
        <v>391156.9</v>
      </c>
      <c r="J52" s="105">
        <v>100</v>
      </c>
      <c r="K52" s="105">
        <v>100</v>
      </c>
      <c r="L52" s="105" t="s">
        <v>193</v>
      </c>
      <c r="M52" s="115">
        <v>75</v>
      </c>
      <c r="N52" s="106">
        <f>H52</f>
        <v>391156.9</v>
      </c>
      <c r="O52" s="106">
        <f>I52</f>
        <v>391156.9</v>
      </c>
      <c r="P52" s="106">
        <v>387524.9</v>
      </c>
      <c r="Q52" s="106">
        <f>P52</f>
        <v>387524.9</v>
      </c>
      <c r="R52" s="107" t="s">
        <v>107</v>
      </c>
      <c r="S52" s="116">
        <f>P52</f>
        <v>387524.9</v>
      </c>
      <c r="T52" s="106">
        <f>Q52</f>
        <v>387524.9</v>
      </c>
      <c r="U52" s="105">
        <v>374879.86</v>
      </c>
      <c r="V52" s="105">
        <v>374879.86</v>
      </c>
      <c r="W52" s="115" t="s">
        <v>152</v>
      </c>
      <c r="X52" s="115" t="s">
        <v>152</v>
      </c>
      <c r="Y52" s="113">
        <v>364200.13</v>
      </c>
    </row>
    <row r="53" spans="1:37" s="18" customFormat="1" ht="221.25" customHeight="1" x14ac:dyDescent="0.25">
      <c r="A53" s="178"/>
      <c r="B53" s="41" t="s">
        <v>149</v>
      </c>
      <c r="C53" s="177"/>
      <c r="D53" s="4" t="s">
        <v>150</v>
      </c>
      <c r="E53" s="4" t="s">
        <v>151</v>
      </c>
      <c r="F53" s="41" t="s">
        <v>105</v>
      </c>
      <c r="G53" s="5">
        <v>44606</v>
      </c>
      <c r="H53" s="40">
        <v>391156</v>
      </c>
      <c r="I53" s="40">
        <v>391156</v>
      </c>
      <c r="J53" s="40">
        <v>100</v>
      </c>
      <c r="K53" s="40">
        <v>100</v>
      </c>
      <c r="L53" s="83" t="s">
        <v>155</v>
      </c>
      <c r="M53" s="40">
        <v>60</v>
      </c>
      <c r="N53" s="30">
        <v>391156</v>
      </c>
      <c r="O53" s="30">
        <v>391156</v>
      </c>
      <c r="P53" s="30">
        <v>391156</v>
      </c>
      <c r="Q53" s="30">
        <v>391156</v>
      </c>
      <c r="R53" s="41" t="s">
        <v>158</v>
      </c>
      <c r="S53" s="43">
        <v>391156</v>
      </c>
      <c r="T53" s="30">
        <v>391156</v>
      </c>
      <c r="U53" s="40">
        <v>391138.75</v>
      </c>
      <c r="V53" s="128">
        <v>391138.75</v>
      </c>
      <c r="W53" s="166">
        <v>391138.75</v>
      </c>
      <c r="X53" s="166">
        <v>391138.75</v>
      </c>
      <c r="Y53" s="129">
        <v>177087.43</v>
      </c>
    </row>
    <row r="54" spans="1:37" s="16" customFormat="1" ht="67.5" customHeight="1" x14ac:dyDescent="0.25">
      <c r="A54" s="188">
        <v>5</v>
      </c>
      <c r="B54" s="176" t="s">
        <v>108</v>
      </c>
      <c r="C54" s="177">
        <v>76314.789999999994</v>
      </c>
      <c r="D54" s="7" t="s">
        <v>109</v>
      </c>
      <c r="E54" s="7" t="s">
        <v>112</v>
      </c>
      <c r="F54" s="15" t="s">
        <v>105</v>
      </c>
      <c r="G54" s="44">
        <v>43353</v>
      </c>
      <c r="H54" s="24">
        <v>30480</v>
      </c>
      <c r="I54" s="24">
        <v>30480</v>
      </c>
      <c r="J54" s="24">
        <v>100</v>
      </c>
      <c r="K54" s="24">
        <v>100</v>
      </c>
      <c r="L54" s="8" t="s">
        <v>86</v>
      </c>
      <c r="M54" s="24" t="s">
        <v>45</v>
      </c>
      <c r="N54" s="24" t="s">
        <v>45</v>
      </c>
      <c r="O54" s="24" t="s">
        <v>45</v>
      </c>
      <c r="P54" s="24" t="s">
        <v>45</v>
      </c>
      <c r="Q54" s="24" t="s">
        <v>45</v>
      </c>
      <c r="R54" s="24" t="s">
        <v>45</v>
      </c>
      <c r="S54" s="24" t="s">
        <v>45</v>
      </c>
      <c r="T54" s="24" t="s">
        <v>45</v>
      </c>
      <c r="U54" s="24" t="s">
        <v>45</v>
      </c>
      <c r="V54" s="24" t="s">
        <v>45</v>
      </c>
      <c r="W54" s="24" t="s">
        <v>45</v>
      </c>
      <c r="X54" s="24" t="s">
        <v>45</v>
      </c>
      <c r="Y54" s="48" t="s">
        <v>45</v>
      </c>
    </row>
    <row r="55" spans="1:37" s="12" customFormat="1" ht="116.25" customHeight="1" thickBot="1" x14ac:dyDescent="0.3">
      <c r="A55" s="188"/>
      <c r="B55" s="176"/>
      <c r="C55" s="177"/>
      <c r="D55" s="102" t="s">
        <v>110</v>
      </c>
      <c r="E55" s="102" t="s">
        <v>114</v>
      </c>
      <c r="F55" s="102" t="s">
        <v>113</v>
      </c>
      <c r="G55" s="114">
        <v>43500</v>
      </c>
      <c r="H55" s="105">
        <v>39090</v>
      </c>
      <c r="I55" s="105">
        <v>39090</v>
      </c>
      <c r="J55" s="105">
        <v>100</v>
      </c>
      <c r="K55" s="105">
        <v>100</v>
      </c>
      <c r="L55" s="105" t="s">
        <v>193</v>
      </c>
      <c r="M55" s="105">
        <v>80</v>
      </c>
      <c r="N55" s="106">
        <v>37290</v>
      </c>
      <c r="O55" s="106">
        <f>N55</f>
        <v>37290</v>
      </c>
      <c r="P55" s="106">
        <v>37290</v>
      </c>
      <c r="Q55" s="106">
        <f>P55</f>
        <v>37290</v>
      </c>
      <c r="R55" s="110" t="s">
        <v>159</v>
      </c>
      <c r="S55" s="106">
        <v>37290</v>
      </c>
      <c r="T55" s="106">
        <v>37290</v>
      </c>
      <c r="U55" s="106">
        <v>37198.800000000003</v>
      </c>
      <c r="V55" s="106">
        <v>37198.800000000003</v>
      </c>
      <c r="W55" s="117" t="s">
        <v>45</v>
      </c>
      <c r="X55" s="117" t="s">
        <v>45</v>
      </c>
      <c r="Y55" s="106">
        <v>37198.800000000003</v>
      </c>
      <c r="Z55" s="165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</row>
    <row r="56" spans="1:37" s="10" customFormat="1" ht="116.25" customHeight="1" thickBot="1" x14ac:dyDescent="0.3">
      <c r="A56" s="188"/>
      <c r="B56" s="176"/>
      <c r="C56" s="177"/>
      <c r="D56" s="102" t="s">
        <v>111</v>
      </c>
      <c r="E56" s="102" t="s">
        <v>112</v>
      </c>
      <c r="F56" s="107" t="s">
        <v>105</v>
      </c>
      <c r="G56" s="103">
        <v>43504</v>
      </c>
      <c r="H56" s="105">
        <v>39116</v>
      </c>
      <c r="I56" s="105">
        <v>39116</v>
      </c>
      <c r="J56" s="105">
        <v>100</v>
      </c>
      <c r="K56" s="105">
        <v>100</v>
      </c>
      <c r="L56" s="105" t="s">
        <v>193</v>
      </c>
      <c r="M56" s="105">
        <v>100</v>
      </c>
      <c r="N56" s="106">
        <v>39116</v>
      </c>
      <c r="O56" s="106">
        <v>39116</v>
      </c>
      <c r="P56" s="106">
        <f>N56</f>
        <v>39116</v>
      </c>
      <c r="Q56" s="105">
        <v>39115.99</v>
      </c>
      <c r="R56" s="110" t="s">
        <v>115</v>
      </c>
      <c r="S56" s="110">
        <f>Q56</f>
        <v>39115.99</v>
      </c>
      <c r="T56" s="105">
        <f>Q56</f>
        <v>39115.99</v>
      </c>
      <c r="U56" s="105">
        <v>39115.99</v>
      </c>
      <c r="V56" s="105">
        <v>39115.99</v>
      </c>
      <c r="W56" s="117" t="s">
        <v>45</v>
      </c>
      <c r="X56" s="117" t="s">
        <v>45</v>
      </c>
      <c r="Y56" s="118">
        <v>39115.99</v>
      </c>
    </row>
    <row r="57" spans="1:37" s="18" customFormat="1" x14ac:dyDescent="0.25">
      <c r="A57" s="185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7"/>
    </row>
    <row r="58" spans="1:37" s="10" customFormat="1" ht="97.5" customHeight="1" thickBot="1" x14ac:dyDescent="0.3">
      <c r="A58" s="51">
        <v>6</v>
      </c>
      <c r="B58" s="31" t="s">
        <v>116</v>
      </c>
      <c r="C58" s="9">
        <v>46446</v>
      </c>
      <c r="D58" s="119" t="s">
        <v>117</v>
      </c>
      <c r="E58" s="119" t="s">
        <v>96</v>
      </c>
      <c r="F58" s="120" t="s">
        <v>113</v>
      </c>
      <c r="G58" s="121">
        <v>43502</v>
      </c>
      <c r="H58" s="122">
        <v>48756</v>
      </c>
      <c r="I58" s="122">
        <v>48756</v>
      </c>
      <c r="J58" s="122">
        <v>100</v>
      </c>
      <c r="K58" s="122">
        <v>100</v>
      </c>
      <c r="L58" s="122" t="s">
        <v>154</v>
      </c>
      <c r="M58" s="122">
        <v>95</v>
      </c>
      <c r="N58" s="123">
        <v>46446</v>
      </c>
      <c r="O58" s="123">
        <v>46446</v>
      </c>
      <c r="P58" s="123">
        <f>N58</f>
        <v>46446</v>
      </c>
      <c r="Q58" s="123">
        <f>O58</f>
        <v>46446</v>
      </c>
      <c r="R58" s="124" t="s">
        <v>118</v>
      </c>
      <c r="S58" s="125">
        <f>P58</f>
        <v>46446</v>
      </c>
      <c r="T58" s="123">
        <f>Q58</f>
        <v>46446</v>
      </c>
      <c r="U58" s="126" t="s">
        <v>45</v>
      </c>
      <c r="V58" s="126" t="s">
        <v>45</v>
      </c>
      <c r="W58" s="126" t="s">
        <v>45</v>
      </c>
      <c r="X58" s="126" t="s">
        <v>45</v>
      </c>
      <c r="Y58" s="127">
        <v>46446</v>
      </c>
    </row>
    <row r="59" spans="1:37" ht="15.75" thickBot="1" x14ac:dyDescent="0.3">
      <c r="C59" s="9">
        <f>SUM(C3:C9,C14:C16,C18:C35,C50:C53,C54:C56,C58)</f>
        <v>3732745</v>
      </c>
      <c r="H59" s="32">
        <f>SUM(H3:H12,H14:H16,H18:H48,H50:H53,H54:H56,H58)</f>
        <v>7906319.4199999999</v>
      </c>
      <c r="I59" s="32">
        <f>SUM(I3:I12,I14:I16,I18:I48,I50:I53,I54:I56,I58)</f>
        <v>5993060.6839429662</v>
      </c>
      <c r="N59" s="32">
        <f>SUM(N3:N12,N14:N16,N18:N48,N50:N53,N54:N56,N58)</f>
        <v>7201582.0200000005</v>
      </c>
      <c r="O59" s="32">
        <f>SUM(O3:O12,O14:O16,O18:O48,O50:O53,O54:O56,O58)</f>
        <v>4954121.6799999988</v>
      </c>
      <c r="P59" s="32">
        <f>SUM(P3:P12,P14:P16,P18:P48,P50:P53,P54:P56,P58)</f>
        <v>5668588.7100000009</v>
      </c>
      <c r="Q59" s="32">
        <f>SUM(Q3:Q12,Q14:Q16,Q18:Q48,Q50:Q53,Q54:Q56,Q58)</f>
        <v>4146371.0199999991</v>
      </c>
      <c r="R59" s="32"/>
      <c r="S59" s="32">
        <f t="shared" ref="S59:T59" si="3">SUM(S3:S12,S14:S16,S18:S48,S50:S53,S54:S56,S58)</f>
        <v>4821212.8100000005</v>
      </c>
      <c r="T59" s="32">
        <f t="shared" si="3"/>
        <v>3679089.3000000003</v>
      </c>
      <c r="Y59" s="137">
        <f>SUM(Y3:Y12,Y14:Y16,Y18:Y48,Y50:Y53,Y54:Y56,Y58)</f>
        <v>2153542.4700000002</v>
      </c>
    </row>
    <row r="60" spans="1:37" x14ac:dyDescent="0.25">
      <c r="T60" s="34"/>
    </row>
    <row r="61" spans="1:37" x14ac:dyDescent="0.25">
      <c r="Q61" s="34">
        <f>SUM(Q59/C59)</f>
        <v>1.1108101464203954</v>
      </c>
      <c r="T61" s="34">
        <f>SUM(T59/C59)</f>
        <v>0.9856256722599589</v>
      </c>
      <c r="Y61" s="34">
        <f>SUM(Y59/C59)</f>
        <v>0.57693265144016004</v>
      </c>
    </row>
  </sheetData>
  <mergeCells count="24">
    <mergeCell ref="A57:Y57"/>
    <mergeCell ref="B50:B52"/>
    <mergeCell ref="A54:A56"/>
    <mergeCell ref="A49:Y49"/>
    <mergeCell ref="A1:Y1"/>
    <mergeCell ref="A14:A16"/>
    <mergeCell ref="C14:C16"/>
    <mergeCell ref="B14:B16"/>
    <mergeCell ref="A13:Y13"/>
    <mergeCell ref="C18:C48"/>
    <mergeCell ref="A3:A9"/>
    <mergeCell ref="B3:B9"/>
    <mergeCell ref="A10:A12"/>
    <mergeCell ref="B10:B12"/>
    <mergeCell ref="C3:C12"/>
    <mergeCell ref="A36:A48"/>
    <mergeCell ref="A17:Y17"/>
    <mergeCell ref="B54:B56"/>
    <mergeCell ref="C54:C56"/>
    <mergeCell ref="C50:C53"/>
    <mergeCell ref="A50:A53"/>
    <mergeCell ref="A18:A35"/>
    <mergeCell ref="B18:B35"/>
    <mergeCell ref="B36:B48"/>
  </mergeCells>
  <hyperlinks>
    <hyperlink ref="F58" r:id="rId1"/>
    <hyperlink ref="F14" r:id="rId2"/>
    <hyperlink ref="F55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Гочева</dc:creator>
  <cp:lastModifiedBy>petia.ivanova28@gmail.com</cp:lastModifiedBy>
  <dcterms:created xsi:type="dcterms:W3CDTF">2021-05-18T08:41:26Z</dcterms:created>
  <dcterms:modified xsi:type="dcterms:W3CDTF">2025-04-03T07:09:26Z</dcterms:modified>
</cp:coreProperties>
</file>